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Racunovodstvo\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5200" windowHeight="1116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B308" i="9" s="1"/>
  <c r="G308" i="9"/>
  <c r="F308" i="9"/>
  <c r="F307" i="9"/>
  <c r="H306" i="9"/>
  <c r="G306" i="9"/>
  <c r="E306" i="9" s="1"/>
  <c r="B306" i="9" s="1"/>
  <c r="F306" i="9"/>
  <c r="H305" i="9"/>
  <c r="G305" i="9"/>
  <c r="E305" i="9" s="1"/>
  <c r="B305" i="9" s="1"/>
  <c r="F305" i="9"/>
  <c r="H304" i="9"/>
  <c r="E304" i="9" s="1"/>
  <c r="G304" i="9"/>
  <c r="F304" i="9"/>
  <c r="B304" i="9"/>
  <c r="H303" i="9"/>
  <c r="G303" i="9"/>
  <c r="F303" i="9"/>
  <c r="E303" i="9"/>
  <c r="B303" i="9" s="1"/>
  <c r="H302" i="9"/>
  <c r="G302" i="9"/>
  <c r="E302" i="9" s="1"/>
  <c r="F302" i="9"/>
  <c r="H301" i="9"/>
  <c r="G301" i="9"/>
  <c r="E301" i="9" s="1"/>
  <c r="B301" i="9" s="1"/>
  <c r="F301" i="9"/>
  <c r="H300" i="9"/>
  <c r="E300" i="9" s="1"/>
  <c r="B300" i="9" s="1"/>
  <c r="G300" i="9"/>
  <c r="F300" i="9"/>
  <c r="H299" i="9"/>
  <c r="G299" i="9"/>
  <c r="F299" i="9"/>
  <c r="H298" i="9"/>
  <c r="E298" i="9" s="1"/>
  <c r="B298" i="9" s="1"/>
  <c r="G298" i="9"/>
  <c r="F298" i="9"/>
  <c r="H297" i="9"/>
  <c r="G297" i="9"/>
  <c r="F297" i="9"/>
  <c r="H296" i="9"/>
  <c r="G296" i="9"/>
  <c r="F296" i="9"/>
  <c r="H295" i="9"/>
  <c r="G295" i="9"/>
  <c r="F295" i="9"/>
  <c r="H294" i="9"/>
  <c r="G294" i="9"/>
  <c r="F294" i="9"/>
  <c r="E294" i="9"/>
  <c r="B294" i="9" s="1"/>
  <c r="H293" i="9"/>
  <c r="G293" i="9"/>
  <c r="F293" i="9"/>
  <c r="H292" i="9"/>
  <c r="G292" i="9"/>
  <c r="F292" i="9"/>
  <c r="H291" i="9"/>
  <c r="G291" i="9"/>
  <c r="F291" i="9"/>
  <c r="E291" i="9"/>
  <c r="B291" i="9" s="1"/>
  <c r="F290" i="9"/>
  <c r="F289" i="9"/>
  <c r="H288" i="9"/>
  <c r="G288" i="9"/>
  <c r="E288" i="9" s="1"/>
  <c r="B288" i="9" s="1"/>
  <c r="F288" i="9"/>
  <c r="H287" i="9"/>
  <c r="G287" i="9"/>
  <c r="F287" i="9"/>
  <c r="H286" i="9"/>
  <c r="G286" i="9"/>
  <c r="F286" i="9"/>
  <c r="H285" i="9"/>
  <c r="G285" i="9"/>
  <c r="F285" i="9"/>
  <c r="F284" i="9"/>
  <c r="H283" i="9"/>
  <c r="G283" i="9"/>
  <c r="F283" i="9"/>
  <c r="H282" i="9"/>
  <c r="G282" i="9"/>
  <c r="F282" i="9"/>
  <c r="H281" i="9"/>
  <c r="G281" i="9"/>
  <c r="F281" i="9"/>
  <c r="F280" i="9"/>
  <c r="F277" i="9" s="1"/>
  <c r="F279" i="9"/>
  <c r="F278" i="9"/>
  <c r="F276" i="9"/>
  <c r="L275" i="9"/>
  <c r="F275" i="9" s="1"/>
  <c r="H275" i="9"/>
  <c r="F274" i="9"/>
  <c r="I273" i="9"/>
  <c r="E273" i="9" s="1"/>
  <c r="B273" i="9" s="1"/>
  <c r="H273" i="9"/>
  <c r="F273" i="9"/>
  <c r="E272" i="9"/>
  <c r="M271" i="9"/>
  <c r="L271" i="9"/>
  <c r="F271" i="9" s="1"/>
  <c r="E271" i="9"/>
  <c r="B271" i="9" s="1"/>
  <c r="M270" i="9"/>
  <c r="L270" i="9"/>
  <c r="F270" i="9" s="1"/>
  <c r="B270" i="9" s="1"/>
  <c r="E270" i="9"/>
  <c r="M269" i="9"/>
  <c r="L269" i="9"/>
  <c r="F269" i="9" s="1"/>
  <c r="E269" i="9"/>
  <c r="M268" i="9"/>
  <c r="L268" i="9"/>
  <c r="F268" i="9"/>
  <c r="E268" i="9"/>
  <c r="M267" i="9"/>
  <c r="L267" i="9"/>
  <c r="F267" i="9" s="1"/>
  <c r="E267" i="9"/>
  <c r="B267" i="9" s="1"/>
  <c r="M266" i="9"/>
  <c r="L266" i="9"/>
  <c r="F266" i="9" s="1"/>
  <c r="E266" i="9"/>
  <c r="B266" i="9"/>
  <c r="M265" i="9"/>
  <c r="L265" i="9"/>
  <c r="F265" i="9" s="1"/>
  <c r="E265" i="9"/>
  <c r="B265" i="9" s="1"/>
  <c r="M264" i="9"/>
  <c r="L264" i="9"/>
  <c r="F264" i="9"/>
  <c r="E264" i="9"/>
  <c r="B264" i="9" s="1"/>
  <c r="M263" i="9"/>
  <c r="L263" i="9"/>
  <c r="F263" i="9" s="1"/>
  <c r="E263" i="9"/>
  <c r="M262" i="9"/>
  <c r="L262" i="9"/>
  <c r="F262" i="9" s="1"/>
  <c r="B262" i="9" s="1"/>
  <c r="E262" i="9"/>
  <c r="M261" i="9"/>
  <c r="L261" i="9"/>
  <c r="F261" i="9" s="1"/>
  <c r="E261" i="9"/>
  <c r="M260" i="9"/>
  <c r="L260" i="9"/>
  <c r="F260" i="9"/>
  <c r="E260" i="9"/>
  <c r="M259" i="9"/>
  <c r="L259" i="9"/>
  <c r="F259" i="9" s="1"/>
  <c r="E259" i="9"/>
  <c r="B259" i="9" s="1"/>
  <c r="M258" i="9"/>
  <c r="L258" i="9"/>
  <c r="E258" i="9"/>
  <c r="M257" i="9"/>
  <c r="L257" i="9"/>
  <c r="F257" i="9" s="1"/>
  <c r="E257" i="9"/>
  <c r="B257" i="9" s="1"/>
  <c r="M256" i="9"/>
  <c r="L256" i="9"/>
  <c r="F256" i="9"/>
  <c r="E256" i="9"/>
  <c r="B256" i="9" s="1"/>
  <c r="M255" i="9"/>
  <c r="L255" i="9"/>
  <c r="F255" i="9" s="1"/>
  <c r="B255" i="9" s="1"/>
  <c r="E255" i="9"/>
  <c r="M254" i="9"/>
  <c r="L254" i="9"/>
  <c r="F254" i="9" s="1"/>
  <c r="B254" i="9" s="1"/>
  <c r="E254" i="9"/>
  <c r="M253" i="9"/>
  <c r="L253" i="9"/>
  <c r="F253" i="9" s="1"/>
  <c r="E253" i="9"/>
  <c r="M252" i="9"/>
  <c r="L252" i="9"/>
  <c r="F252" i="9"/>
  <c r="E252" i="9"/>
  <c r="M251" i="9"/>
  <c r="L251" i="9"/>
  <c r="F251" i="9" s="1"/>
  <c r="B251" i="9" s="1"/>
  <c r="E251" i="9"/>
  <c r="M250" i="9"/>
  <c r="L250" i="9"/>
  <c r="E250" i="9"/>
  <c r="M249" i="9"/>
  <c r="F249" i="9" s="1"/>
  <c r="L249" i="9"/>
  <c r="E249" i="9"/>
  <c r="B249" i="9" s="1"/>
  <c r="M248" i="9"/>
  <c r="L248" i="9"/>
  <c r="F248" i="9"/>
  <c r="E248" i="9"/>
  <c r="B248" i="9" s="1"/>
  <c r="M247" i="9"/>
  <c r="L247" i="9"/>
  <c r="F247" i="9" s="1"/>
  <c r="B247" i="9" s="1"/>
  <c r="E247" i="9"/>
  <c r="M246" i="9"/>
  <c r="L246" i="9"/>
  <c r="F246" i="9" s="1"/>
  <c r="B246" i="9" s="1"/>
  <c r="E246" i="9"/>
  <c r="M245" i="9"/>
  <c r="F245" i="9" s="1"/>
  <c r="L245" i="9"/>
  <c r="E245" i="9"/>
  <c r="M244" i="9"/>
  <c r="L244" i="9"/>
  <c r="F244" i="9"/>
  <c r="E244" i="9"/>
  <c r="M243" i="9"/>
  <c r="L243" i="9"/>
  <c r="F243" i="9" s="1"/>
  <c r="B243" i="9" s="1"/>
  <c r="E243" i="9"/>
  <c r="M242" i="9"/>
  <c r="L242" i="9"/>
  <c r="E242" i="9"/>
  <c r="M241" i="9"/>
  <c r="L241" i="9"/>
  <c r="F241" i="9" s="1"/>
  <c r="E241" i="9"/>
  <c r="B241" i="9" s="1"/>
  <c r="M240" i="9"/>
  <c r="L240" i="9"/>
  <c r="F240" i="9"/>
  <c r="E240" i="9"/>
  <c r="B240" i="9" s="1"/>
  <c r="M239" i="9"/>
  <c r="L239" i="9"/>
  <c r="F239" i="9" s="1"/>
  <c r="B239" i="9" s="1"/>
  <c r="E239" i="9"/>
  <c r="M238" i="9"/>
  <c r="L238" i="9"/>
  <c r="F238" i="9" s="1"/>
  <c r="B238" i="9" s="1"/>
  <c r="E238" i="9"/>
  <c r="M237" i="9"/>
  <c r="L237" i="9"/>
  <c r="F237" i="9" s="1"/>
  <c r="E237" i="9"/>
  <c r="M236" i="9"/>
  <c r="L236" i="9"/>
  <c r="F236" i="9"/>
  <c r="E236" i="9"/>
  <c r="M235" i="9"/>
  <c r="L235" i="9"/>
  <c r="F235" i="9" s="1"/>
  <c r="B235" i="9" s="1"/>
  <c r="E235" i="9"/>
  <c r="M234" i="9"/>
  <c r="L234" i="9"/>
  <c r="E234" i="9"/>
  <c r="M233" i="9"/>
  <c r="L233" i="9"/>
  <c r="F233" i="9" s="1"/>
  <c r="E233" i="9"/>
  <c r="B233" i="9" s="1"/>
  <c r="M232" i="9"/>
  <c r="L232" i="9"/>
  <c r="F232" i="9"/>
  <c r="E232" i="9"/>
  <c r="B232" i="9" s="1"/>
  <c r="M231" i="9"/>
  <c r="L231" i="9"/>
  <c r="F231" i="9" s="1"/>
  <c r="B231" i="9" s="1"/>
  <c r="E231" i="9"/>
  <c r="M230" i="9"/>
  <c r="L230" i="9"/>
  <c r="F230" i="9" s="1"/>
  <c r="B230" i="9" s="1"/>
  <c r="E230" i="9"/>
  <c r="M229" i="9"/>
  <c r="L229" i="9"/>
  <c r="F229" i="9" s="1"/>
  <c r="E229" i="9"/>
  <c r="M228" i="9"/>
  <c r="L228" i="9"/>
  <c r="F228" i="9"/>
  <c r="E228" i="9"/>
  <c r="M227" i="9"/>
  <c r="L227" i="9"/>
  <c r="F227" i="9" s="1"/>
  <c r="B227" i="9" s="1"/>
  <c r="E227" i="9"/>
  <c r="M226" i="9"/>
  <c r="L226" i="9"/>
  <c r="E226" i="9"/>
  <c r="M225" i="9"/>
  <c r="L225" i="9"/>
  <c r="E225" i="9"/>
  <c r="M224" i="9"/>
  <c r="L224" i="9"/>
  <c r="F224" i="9"/>
  <c r="E224" i="9"/>
  <c r="B224" i="9" s="1"/>
  <c r="M223" i="9"/>
  <c r="L223" i="9"/>
  <c r="E223" i="9"/>
  <c r="M222" i="9"/>
  <c r="L222" i="9"/>
  <c r="E222" i="9"/>
  <c r="M221" i="9"/>
  <c r="L221" i="9"/>
  <c r="E221" i="9"/>
  <c r="M220" i="9"/>
  <c r="F220" i="9" s="1"/>
  <c r="L220" i="9"/>
  <c r="E220" i="9"/>
  <c r="M219" i="9"/>
  <c r="L219" i="9"/>
  <c r="E219" i="9"/>
  <c r="M218" i="9"/>
  <c r="L218" i="9"/>
  <c r="E218" i="9"/>
  <c r="M217" i="9"/>
  <c r="L217" i="9"/>
  <c r="E217" i="9"/>
  <c r="M216" i="9"/>
  <c r="L216" i="9"/>
  <c r="F216" i="9"/>
  <c r="E216" i="9"/>
  <c r="B216" i="9" s="1"/>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E159" i="9" s="1"/>
  <c r="B159" i="9" s="1"/>
  <c r="F159" i="9"/>
  <c r="H158" i="9"/>
  <c r="G158" i="9"/>
  <c r="E158" i="9" s="1"/>
  <c r="B158" i="9" s="1"/>
  <c r="F158" i="9"/>
  <c r="H157" i="9"/>
  <c r="E157" i="9" s="1"/>
  <c r="G157" i="9"/>
  <c r="F157" i="9"/>
  <c r="B157" i="9"/>
  <c r="H156" i="9"/>
  <c r="G156" i="9"/>
  <c r="F156" i="9"/>
  <c r="E156" i="9"/>
  <c r="B156" i="9" s="1"/>
  <c r="H155" i="9"/>
  <c r="G155" i="9"/>
  <c r="E155" i="9" s="1"/>
  <c r="B155" i="9" s="1"/>
  <c r="F155" i="9"/>
  <c r="H154" i="9"/>
  <c r="G154" i="9"/>
  <c r="E154" i="9" s="1"/>
  <c r="B154" i="9" s="1"/>
  <c r="F154" i="9"/>
  <c r="H153" i="9"/>
  <c r="E153" i="9" s="1"/>
  <c r="G153" i="9"/>
  <c r="F153" i="9"/>
  <c r="B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F135" i="9"/>
  <c r="H134" i="9"/>
  <c r="G134" i="9"/>
  <c r="F134" i="9"/>
  <c r="H133" i="9"/>
  <c r="E133" i="9" s="1"/>
  <c r="B133" i="9" s="1"/>
  <c r="G133" i="9"/>
  <c r="F133" i="9"/>
  <c r="H132" i="9"/>
  <c r="G132" i="9"/>
  <c r="F132" i="9"/>
  <c r="E132" i="9"/>
  <c r="B132" i="9" s="1"/>
  <c r="H131" i="9"/>
  <c r="G131" i="9"/>
  <c r="E131" i="9" s="1"/>
  <c r="F131" i="9"/>
  <c r="H130" i="9"/>
  <c r="G130" i="9"/>
  <c r="F130" i="9"/>
  <c r="H129" i="9"/>
  <c r="E129" i="9" s="1"/>
  <c r="B129" i="9" s="1"/>
  <c r="G129" i="9"/>
  <c r="F129" i="9"/>
  <c r="H128" i="9"/>
  <c r="G128" i="9"/>
  <c r="F128" i="9"/>
  <c r="E128" i="9"/>
  <c r="B128" i="9" s="1"/>
  <c r="H127" i="9"/>
  <c r="G127" i="9"/>
  <c r="E127" i="9" s="1"/>
  <c r="B127" i="9" s="1"/>
  <c r="F127" i="9"/>
  <c r="H126" i="9"/>
  <c r="G126" i="9"/>
  <c r="F126" i="9"/>
  <c r="H125" i="9"/>
  <c r="E125" i="9" s="1"/>
  <c r="B125" i="9" s="1"/>
  <c r="G125" i="9"/>
  <c r="F125" i="9"/>
  <c r="H124" i="9"/>
  <c r="G124" i="9"/>
  <c r="F124" i="9"/>
  <c r="E124" i="9"/>
  <c r="B124" i="9" s="1"/>
  <c r="H123" i="9"/>
  <c r="G123" i="9"/>
  <c r="E123" i="9" s="1"/>
  <c r="B123" i="9" s="1"/>
  <c r="F123" i="9"/>
  <c r="H122" i="9"/>
  <c r="G122" i="9"/>
  <c r="F122" i="9"/>
  <c r="H121" i="9"/>
  <c r="E121" i="9" s="1"/>
  <c r="B121" i="9" s="1"/>
  <c r="G121" i="9"/>
  <c r="F121" i="9"/>
  <c r="H120" i="9"/>
  <c r="G120" i="9"/>
  <c r="F120" i="9"/>
  <c r="E120" i="9"/>
  <c r="B120" i="9" s="1"/>
  <c r="H119" i="9"/>
  <c r="G119" i="9"/>
  <c r="E119" i="9" s="1"/>
  <c r="B119" i="9" s="1"/>
  <c r="F119" i="9"/>
  <c r="H118" i="9"/>
  <c r="G118" i="9"/>
  <c r="F118" i="9"/>
  <c r="H117" i="9"/>
  <c r="E117" i="9" s="1"/>
  <c r="B117" i="9" s="1"/>
  <c r="G117" i="9"/>
  <c r="F117" i="9"/>
  <c r="H116" i="9"/>
  <c r="G116" i="9"/>
  <c r="F116" i="9"/>
  <c r="E116" i="9"/>
  <c r="B116" i="9" s="1"/>
  <c r="H115" i="9"/>
  <c r="G115" i="9"/>
  <c r="E115" i="9" s="1"/>
  <c r="B115" i="9" s="1"/>
  <c r="F115" i="9"/>
  <c r="H114" i="9"/>
  <c r="G114" i="9"/>
  <c r="F114" i="9"/>
  <c r="H113" i="9"/>
  <c r="E113" i="9" s="1"/>
  <c r="B113" i="9" s="1"/>
  <c r="G113" i="9"/>
  <c r="F113" i="9"/>
  <c r="H112" i="9"/>
  <c r="G112" i="9"/>
  <c r="F112" i="9"/>
  <c r="E112" i="9"/>
  <c r="B112" i="9" s="1"/>
  <c r="H111" i="9"/>
  <c r="G111" i="9"/>
  <c r="E111" i="9" s="1"/>
  <c r="B111" i="9" s="1"/>
  <c r="F111" i="9"/>
  <c r="H110" i="9"/>
  <c r="G110" i="9"/>
  <c r="F110" i="9"/>
  <c r="H109" i="9"/>
  <c r="G109" i="9"/>
  <c r="E109" i="9" s="1"/>
  <c r="B109" i="9" s="1"/>
  <c r="F109" i="9"/>
  <c r="H108" i="9"/>
  <c r="G108" i="9"/>
  <c r="F108" i="9"/>
  <c r="E108" i="9"/>
  <c r="B108" i="9" s="1"/>
  <c r="H107" i="9"/>
  <c r="G107" i="9"/>
  <c r="F107" i="9"/>
  <c r="E107" i="9"/>
  <c r="H106" i="9"/>
  <c r="G106" i="9"/>
  <c r="F106" i="9"/>
  <c r="H105" i="9"/>
  <c r="G105" i="9"/>
  <c r="F105" i="9"/>
  <c r="E105" i="9"/>
  <c r="B105" i="9" s="1"/>
  <c r="H104" i="9"/>
  <c r="G104" i="9"/>
  <c r="F104" i="9"/>
  <c r="E104" i="9"/>
  <c r="B104" i="9" s="1"/>
  <c r="H103" i="9"/>
  <c r="G103" i="9"/>
  <c r="E103" i="9" s="1"/>
  <c r="B103" i="9" s="1"/>
  <c r="F103" i="9"/>
  <c r="H102" i="9"/>
  <c r="G102" i="9"/>
  <c r="F102" i="9"/>
  <c r="H101" i="9"/>
  <c r="G101" i="9"/>
  <c r="E101" i="9" s="1"/>
  <c r="B101" i="9" s="1"/>
  <c r="F101" i="9"/>
  <c r="H100" i="9"/>
  <c r="G100" i="9"/>
  <c r="F100" i="9"/>
  <c r="E100" i="9"/>
  <c r="B100" i="9" s="1"/>
  <c r="H99" i="9"/>
  <c r="G99" i="9"/>
  <c r="F99" i="9"/>
  <c r="E99" i="9"/>
  <c r="B99" i="9" s="1"/>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F57" i="9"/>
  <c r="H56" i="9"/>
  <c r="G56" i="9"/>
  <c r="F56" i="9"/>
  <c r="E56" i="9"/>
  <c r="B56" i="9" s="1"/>
  <c r="H55" i="9"/>
  <c r="G55" i="9"/>
  <c r="F55" i="9"/>
  <c r="E55" i="9"/>
  <c r="B55" i="9" s="1"/>
  <c r="H54" i="9"/>
  <c r="G54" i="9"/>
  <c r="F54" i="9"/>
  <c r="H53" i="9"/>
  <c r="G53" i="9"/>
  <c r="E53" i="9" s="1"/>
  <c r="B53" i="9" s="1"/>
  <c r="F53" i="9"/>
  <c r="H52" i="9"/>
  <c r="G52" i="9"/>
  <c r="F52" i="9"/>
  <c r="E52" i="9"/>
  <c r="B52" i="9" s="1"/>
  <c r="H51" i="9"/>
  <c r="G51" i="9"/>
  <c r="F51" i="9"/>
  <c r="E51" i="9"/>
  <c r="B51" i="9" s="1"/>
  <c r="H50" i="9"/>
  <c r="G50" i="9"/>
  <c r="E50" i="9" s="1"/>
  <c r="B50" i="9" s="1"/>
  <c r="F50" i="9"/>
  <c r="H49" i="9"/>
  <c r="G49" i="9"/>
  <c r="E49" i="9" s="1"/>
  <c r="B49" i="9" s="1"/>
  <c r="F49" i="9"/>
  <c r="H48" i="9"/>
  <c r="G48" i="9"/>
  <c r="F48" i="9"/>
  <c r="E48" i="9"/>
  <c r="B48" i="9" s="1"/>
  <c r="H47" i="9"/>
  <c r="E47" i="9" s="1"/>
  <c r="B47" i="9" s="1"/>
  <c r="G47" i="9"/>
  <c r="F47" i="9"/>
  <c r="H46" i="9"/>
  <c r="G46" i="9"/>
  <c r="F46" i="9"/>
  <c r="H45" i="9"/>
  <c r="G45" i="9"/>
  <c r="E45" i="9" s="1"/>
  <c r="B45" i="9" s="1"/>
  <c r="F45" i="9"/>
  <c r="H44" i="9"/>
  <c r="E44" i="9" s="1"/>
  <c r="B44" i="9" s="1"/>
  <c r="G44" i="9"/>
  <c r="F44" i="9"/>
  <c r="H43" i="9"/>
  <c r="G43" i="9"/>
  <c r="E43" i="9" s="1"/>
  <c r="B43" i="9" s="1"/>
  <c r="F43" i="9"/>
  <c r="H42" i="9"/>
  <c r="G42" i="9"/>
  <c r="F42" i="9"/>
  <c r="H41" i="9"/>
  <c r="E41" i="9" s="1"/>
  <c r="B41" i="9" s="1"/>
  <c r="G41" i="9"/>
  <c r="F41" i="9"/>
  <c r="H40" i="9"/>
  <c r="E40" i="9" s="1"/>
  <c r="B40" i="9" s="1"/>
  <c r="G40" i="9"/>
  <c r="F40" i="9"/>
  <c r="H39" i="9"/>
  <c r="G39" i="9"/>
  <c r="E39" i="9" s="1"/>
  <c r="B39" i="9" s="1"/>
  <c r="F39" i="9"/>
  <c r="H38" i="9"/>
  <c r="G38" i="9"/>
  <c r="F38" i="9"/>
  <c r="H37" i="9"/>
  <c r="E37" i="9" s="1"/>
  <c r="B37" i="9" s="1"/>
  <c r="G37" i="9"/>
  <c r="F37" i="9"/>
  <c r="H36" i="9"/>
  <c r="G36" i="9"/>
  <c r="F36" i="9"/>
  <c r="E36" i="9"/>
  <c r="B36" i="9" s="1"/>
  <c r="H35" i="9"/>
  <c r="G35" i="9"/>
  <c r="E35" i="9" s="1"/>
  <c r="B35" i="9" s="1"/>
  <c r="F35" i="9"/>
  <c r="H34" i="9"/>
  <c r="G34" i="9"/>
  <c r="E34" i="9" s="1"/>
  <c r="B34" i="9" s="1"/>
  <c r="F34" i="9"/>
  <c r="H33" i="9"/>
  <c r="G33" i="9"/>
  <c r="F33" i="9"/>
  <c r="H32" i="9"/>
  <c r="G32" i="9"/>
  <c r="F32" i="9"/>
  <c r="H31" i="9"/>
  <c r="G31" i="9"/>
  <c r="E31" i="9" s="1"/>
  <c r="B31" i="9" s="1"/>
  <c r="F31" i="9"/>
  <c r="H30" i="9"/>
  <c r="G30" i="9"/>
  <c r="F30" i="9"/>
  <c r="H29" i="9"/>
  <c r="E29" i="9" s="1"/>
  <c r="B29" i="9" s="1"/>
  <c r="G29" i="9"/>
  <c r="F29" i="9"/>
  <c r="H28" i="9"/>
  <c r="G28" i="9"/>
  <c r="F28" i="9"/>
  <c r="E28" i="9"/>
  <c r="B28" i="9" s="1"/>
  <c r="H27" i="9"/>
  <c r="G27" i="9"/>
  <c r="F27" i="9"/>
  <c r="H26" i="9"/>
  <c r="G26" i="9"/>
  <c r="E26" i="9" s="1"/>
  <c r="B26" i="9" s="1"/>
  <c r="F26" i="9"/>
  <c r="H25" i="9"/>
  <c r="E25" i="9" s="1"/>
  <c r="B25" i="9" s="1"/>
  <c r="G25" i="9"/>
  <c r="F25" i="9"/>
  <c r="H24" i="9"/>
  <c r="G24" i="9"/>
  <c r="F24" i="9"/>
  <c r="E24" i="9"/>
  <c r="B24" i="9" s="1"/>
  <c r="H23" i="9"/>
  <c r="G23" i="9"/>
  <c r="F23" i="9"/>
  <c r="H22" i="9"/>
  <c r="G22" i="9"/>
  <c r="E22" i="9" s="1"/>
  <c r="B22" i="9" s="1"/>
  <c r="F22" i="9"/>
  <c r="F21" i="9"/>
  <c r="F4" i="9"/>
  <c r="O3" i="9"/>
  <c r="G275" i="9" s="1"/>
  <c r="I3" i="9"/>
  <c r="H3" i="9"/>
  <c r="G3" i="9"/>
  <c r="D101" i="8"/>
  <c r="D95" i="8"/>
  <c r="D90" i="8"/>
  <c r="D85" i="8"/>
  <c r="D80" i="8"/>
  <c r="D75" i="8"/>
  <c r="D70" i="8"/>
  <c r="D65" i="8"/>
  <c r="D60" i="8"/>
  <c r="D55" i="8"/>
  <c r="D50" i="8"/>
  <c r="D44" i="8"/>
  <c r="D36" i="8"/>
  <c r="D26" i="8"/>
  <c r="D24" i="8" s="1"/>
  <c r="C1499" i="1" s="1"/>
  <c r="D18" i="8"/>
  <c r="D8" i="8"/>
  <c r="E44" i="7"/>
  <c r="D44" i="7"/>
  <c r="E39" i="7"/>
  <c r="D39" i="7"/>
  <c r="E38" i="7"/>
  <c r="D38" i="7"/>
  <c r="E30" i="7"/>
  <c r="D30" i="7"/>
  <c r="E23" i="7"/>
  <c r="E22" i="7" s="1"/>
  <c r="D23" i="7"/>
  <c r="D22" i="7" s="1"/>
  <c r="H30" i="3" s="1"/>
  <c r="E14" i="7"/>
  <c r="D14" i="7"/>
  <c r="E7" i="7"/>
  <c r="D7" i="7"/>
  <c r="E6" i="7"/>
  <c r="D6" i="7"/>
  <c r="F140" i="6"/>
  <c r="F139" i="6"/>
  <c r="F138" i="6"/>
  <c r="F137" i="6"/>
  <c r="F136" i="6"/>
  <c r="F135" i="6"/>
  <c r="F134" i="6"/>
  <c r="F133" i="6"/>
  <c r="F132" i="6"/>
  <c r="F131" i="6"/>
  <c r="F130" i="6"/>
  <c r="E130" i="6"/>
  <c r="D130" i="6"/>
  <c r="D129" i="6" s="1"/>
  <c r="E129" i="6"/>
  <c r="F128" i="6"/>
  <c r="F127" i="6"/>
  <c r="F126" i="6"/>
  <c r="F125" i="6"/>
  <c r="F124" i="6"/>
  <c r="F123" i="6"/>
  <c r="F122" i="6"/>
  <c r="E122" i="6"/>
  <c r="D122" i="6"/>
  <c r="F121" i="6"/>
  <c r="F120" i="6"/>
  <c r="F119" i="6"/>
  <c r="E118" i="6"/>
  <c r="E114" i="6"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E250" i="5"/>
  <c r="F250" i="5" s="1"/>
  <c r="D250" i="5"/>
  <c r="F249" i="5"/>
  <c r="F248" i="5"/>
  <c r="F247" i="5"/>
  <c r="E246" i="5"/>
  <c r="D246" i="5"/>
  <c r="F244" i="5"/>
  <c r="F243" i="5"/>
  <c r="E242" i="5"/>
  <c r="D242" i="5"/>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E198" i="5"/>
  <c r="D198" i="5"/>
  <c r="F198" i="5" s="1"/>
  <c r="F197" i="5"/>
  <c r="F196" i="5"/>
  <c r="F195" i="5"/>
  <c r="F194" i="5"/>
  <c r="F193" i="5"/>
  <c r="F192" i="5"/>
  <c r="E191" i="5"/>
  <c r="E190" i="5" s="1"/>
  <c r="H309" i="9" s="1"/>
  <c r="D191" i="5"/>
  <c r="F191" i="5" s="1"/>
  <c r="D190" i="5"/>
  <c r="F189" i="5"/>
  <c r="F188" i="5"/>
  <c r="F187" i="5"/>
  <c r="F186" i="5"/>
  <c r="F185" i="5"/>
  <c r="F184" i="5"/>
  <c r="F183" i="5"/>
  <c r="F182" i="5"/>
  <c r="F181" i="5"/>
  <c r="E180" i="5"/>
  <c r="D180" i="5"/>
  <c r="F179" i="5"/>
  <c r="F178" i="5"/>
  <c r="E177"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F148" i="5"/>
  <c r="F147" i="5"/>
  <c r="D146" i="5"/>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84" i="1" s="1"/>
  <c r="H1084" i="1" s="1"/>
  <c r="D106" i="5"/>
  <c r="F106" i="5" s="1"/>
  <c r="F105" i="5"/>
  <c r="F104" i="5"/>
  <c r="F103" i="5"/>
  <c r="F102" i="5"/>
  <c r="F101" i="5"/>
  <c r="F100" i="5"/>
  <c r="F99" i="5"/>
  <c r="F98" i="5"/>
  <c r="F97" i="5"/>
  <c r="F96" i="5"/>
  <c r="F95" i="5"/>
  <c r="F94" i="5"/>
  <c r="F93" i="5"/>
  <c r="F92" i="5"/>
  <c r="F91" i="5"/>
  <c r="F90" i="5"/>
  <c r="F89" i="5"/>
  <c r="E88" i="5"/>
  <c r="D88" i="5"/>
  <c r="G289" i="9" s="1"/>
  <c r="D87" i="5"/>
  <c r="F87" i="5" s="1"/>
  <c r="F86" i="5"/>
  <c r="F85" i="5"/>
  <c r="F84" i="5"/>
  <c r="F83" i="5"/>
  <c r="F82" i="5"/>
  <c r="F81" i="5"/>
  <c r="F80" i="5"/>
  <c r="F79" i="5"/>
  <c r="E79" i="5"/>
  <c r="D79" i="5"/>
  <c r="E78" i="5"/>
  <c r="D78" i="5"/>
  <c r="F77" i="5"/>
  <c r="F76" i="5"/>
  <c r="F75" i="5"/>
  <c r="F74" i="5"/>
  <c r="F73" i="5"/>
  <c r="F72" i="5"/>
  <c r="F71" i="5"/>
  <c r="E70" i="5"/>
  <c r="F70" i="5" s="1"/>
  <c r="D70" i="5"/>
  <c r="D69" i="5" s="1"/>
  <c r="F67" i="5"/>
  <c r="F66" i="5"/>
  <c r="F65" i="5"/>
  <c r="F64" i="5"/>
  <c r="E63" i="5"/>
  <c r="D63" i="5"/>
  <c r="F62" i="5"/>
  <c r="F61" i="5"/>
  <c r="F60" i="5"/>
  <c r="F59" i="5"/>
  <c r="F58" i="5"/>
  <c r="F57" i="5"/>
  <c r="E56" i="5"/>
  <c r="D56" i="5"/>
  <c r="F56" i="5" s="1"/>
  <c r="F55" i="5"/>
  <c r="F54" i="5"/>
  <c r="F53" i="5"/>
  <c r="E52" i="5"/>
  <c r="F52" i="5" s="1"/>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F632" i="4"/>
  <c r="E632" i="4"/>
  <c r="D632" i="4"/>
  <c r="F631" i="4"/>
  <c r="F630" i="4"/>
  <c r="E629" i="4"/>
  <c r="D629" i="4"/>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4" i="4"/>
  <c r="F583" i="4"/>
  <c r="F582" i="4"/>
  <c r="F581" i="4"/>
  <c r="E581" i="4"/>
  <c r="D581" i="4"/>
  <c r="E580" i="4"/>
  <c r="F579" i="4"/>
  <c r="F578" i="4"/>
  <c r="F577" i="4"/>
  <c r="E577" i="4"/>
  <c r="D577" i="4"/>
  <c r="F576" i="4"/>
  <c r="F575" i="4"/>
  <c r="F574" i="4"/>
  <c r="E574" i="4"/>
  <c r="D574" i="4"/>
  <c r="F573" i="4"/>
  <c r="F572" i="4"/>
  <c r="E571" i="4"/>
  <c r="D571" i="4"/>
  <c r="F571" i="4" s="1"/>
  <c r="F570" i="4"/>
  <c r="F569"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D530" i="4"/>
  <c r="E529" i="4"/>
  <c r="F527" i="4"/>
  <c r="F526" i="4"/>
  <c r="F525" i="4"/>
  <c r="E525" i="4"/>
  <c r="D525" i="4"/>
  <c r="F524" i="4"/>
  <c r="F523" i="4"/>
  <c r="F522" i="4"/>
  <c r="E522" i="4"/>
  <c r="D522" i="4"/>
  <c r="F521" i="4"/>
  <c r="F520" i="4"/>
  <c r="E519" i="4"/>
  <c r="D519" i="4"/>
  <c r="F519" i="4" s="1"/>
  <c r="F518" i="4"/>
  <c r="F517" i="4"/>
  <c r="E516" i="4"/>
  <c r="D516" i="4"/>
  <c r="F516" i="4" s="1"/>
  <c r="D515" i="4"/>
  <c r="F514" i="4"/>
  <c r="F513" i="4"/>
  <c r="F512" i="4"/>
  <c r="F511" i="4"/>
  <c r="F510" i="4"/>
  <c r="F509" i="4"/>
  <c r="F508" i="4"/>
  <c r="F507" i="4"/>
  <c r="E507" i="4"/>
  <c r="D507" i="4"/>
  <c r="F506" i="4"/>
  <c r="F505" i="4"/>
  <c r="F504" i="4"/>
  <c r="F503" i="4"/>
  <c r="E502" i="4"/>
  <c r="D502" i="4"/>
  <c r="F501" i="4"/>
  <c r="F500" i="4"/>
  <c r="F499" i="4"/>
  <c r="F498" i="4"/>
  <c r="F497" i="4"/>
  <c r="F496" i="4"/>
  <c r="F495" i="4"/>
  <c r="E495" i="4"/>
  <c r="D489" i="1" s="1"/>
  <c r="H489" i="1" s="1"/>
  <c r="D495" i="4"/>
  <c r="F494" i="4"/>
  <c r="F493" i="4"/>
  <c r="F492" i="4"/>
  <c r="F491" i="4"/>
  <c r="E490" i="4"/>
  <c r="D490" i="4"/>
  <c r="F490" i="4" s="1"/>
  <c r="F489" i="4"/>
  <c r="F488" i="4"/>
  <c r="F487" i="4"/>
  <c r="F486" i="4"/>
  <c r="E485" i="4"/>
  <c r="D485" i="4"/>
  <c r="F483" i="4"/>
  <c r="F482" i="4"/>
  <c r="E481" i="4"/>
  <c r="D481" i="4"/>
  <c r="F481" i="4" s="1"/>
  <c r="F480" i="4"/>
  <c r="F479" i="4"/>
  <c r="E478" i="4"/>
  <c r="E472" i="4" s="1"/>
  <c r="D478" i="4"/>
  <c r="F478" i="4" s="1"/>
  <c r="F477" i="4"/>
  <c r="F476" i="4"/>
  <c r="F475" i="4"/>
  <c r="F474" i="4"/>
  <c r="E473" i="4"/>
  <c r="D473" i="4"/>
  <c r="F471" i="4"/>
  <c r="F470" i="4"/>
  <c r="E469" i="4"/>
  <c r="D469" i="4"/>
  <c r="F469" i="4" s="1"/>
  <c r="F468" i="4"/>
  <c r="F467" i="4"/>
  <c r="E466" i="4"/>
  <c r="E459" i="4" s="1"/>
  <c r="D466" i="4"/>
  <c r="F465" i="4"/>
  <c r="F464" i="4"/>
  <c r="F463"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E418" i="4"/>
  <c r="F418" i="4" s="1"/>
  <c r="D418" i="4"/>
  <c r="E417" i="4"/>
  <c r="D417" i="4"/>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D352" i="4"/>
  <c r="E351" i="4"/>
  <c r="D351" i="4"/>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F312" i="4"/>
  <c r="E312" i="4"/>
  <c r="D312" i="4"/>
  <c r="E311" i="4"/>
  <c r="D311" i="4"/>
  <c r="F311" i="4" s="1"/>
  <c r="F310" i="4"/>
  <c r="F309" i="4"/>
  <c r="F308" i="4"/>
  <c r="F307" i="4"/>
  <c r="F306" i="4"/>
  <c r="F305" i="4"/>
  <c r="F304" i="4"/>
  <c r="E304" i="4"/>
  <c r="D304" i="4"/>
  <c r="F303" i="4"/>
  <c r="F302" i="4"/>
  <c r="F301" i="4"/>
  <c r="E300" i="4"/>
  <c r="E299" i="4"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4" i="4" s="1"/>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6" i="4"/>
  <c r="F245" i="4"/>
  <c r="E244" i="4"/>
  <c r="D244" i="4"/>
  <c r="F244" i="4" s="1"/>
  <c r="F243" i="4"/>
  <c r="F242" i="4"/>
  <c r="F241" i="4"/>
  <c r="F240" i="4"/>
  <c r="E240" i="4"/>
  <c r="D240" i="4"/>
  <c r="F239" i="4"/>
  <c r="F238" i="4"/>
  <c r="F237" i="4"/>
  <c r="E236" i="4"/>
  <c r="D236" i="4"/>
  <c r="F236" i="4" s="1"/>
  <c r="F235" i="4"/>
  <c r="F234" i="4"/>
  <c r="F233" i="4"/>
  <c r="F232" i="4"/>
  <c r="E231" i="4"/>
  <c r="D231" i="4"/>
  <c r="F230" i="4"/>
  <c r="F229" i="4"/>
  <c r="E228" i="4"/>
  <c r="D228" i="4"/>
  <c r="F228" i="4" s="1"/>
  <c r="F227" i="4"/>
  <c r="F226" i="4"/>
  <c r="F225" i="4"/>
  <c r="E225" i="4"/>
  <c r="D225" i="4"/>
  <c r="F223" i="4"/>
  <c r="F222" i="4"/>
  <c r="F221" i="4"/>
  <c r="F220" i="4"/>
  <c r="E219" i="4"/>
  <c r="D219" i="4"/>
  <c r="F219" i="4" s="1"/>
  <c r="F218" i="4"/>
  <c r="F217" i="4"/>
  <c r="E216" i="4"/>
  <c r="D216" i="4"/>
  <c r="F216" i="4" s="1"/>
  <c r="D215" i="4"/>
  <c r="F215" i="4" s="1"/>
  <c r="F214" i="4"/>
  <c r="F213" i="4"/>
  <c r="F212" i="4"/>
  <c r="F211" i="4"/>
  <c r="E210" i="4"/>
  <c r="F210" i="4" s="1"/>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D163" i="4" s="1"/>
  <c r="F162" i="4"/>
  <c r="F161" i="4"/>
  <c r="F160" i="4"/>
  <c r="E159" i="4"/>
  <c r="D159" i="4"/>
  <c r="F158" i="4"/>
  <c r="F157" i="4"/>
  <c r="F156" i="4"/>
  <c r="F155" i="4"/>
  <c r="F154" i="4"/>
  <c r="E153" i="4"/>
  <c r="D153" i="4"/>
  <c r="F150" i="4"/>
  <c r="F149" i="4"/>
  <c r="F148" i="4"/>
  <c r="F147" i="4"/>
  <c r="F146" i="4"/>
  <c r="F145" i="4"/>
  <c r="F144" i="4"/>
  <c r="F143" i="4"/>
  <c r="F142" i="4"/>
  <c r="F141" i="4"/>
  <c r="F140" i="4"/>
  <c r="E140" i="4"/>
  <c r="D140" i="4"/>
  <c r="D139" i="4" s="1"/>
  <c r="E139" i="4"/>
  <c r="F139" i="4" s="1"/>
  <c r="F138" i="4"/>
  <c r="F137" i="4"/>
  <c r="F136" i="4"/>
  <c r="F135" i="4"/>
  <c r="E134" i="4"/>
  <c r="D134" i="4"/>
  <c r="D133" i="4"/>
  <c r="F132" i="4"/>
  <c r="F131" i="4"/>
  <c r="F130" i="4"/>
  <c r="F129" i="4"/>
  <c r="F128" i="4"/>
  <c r="E128" i="4"/>
  <c r="D128" i="4"/>
  <c r="F127" i="4"/>
  <c r="F126" i="4"/>
  <c r="E125" i="4"/>
  <c r="E124" i="4" s="1"/>
  <c r="D120" i="1" s="1"/>
  <c r="D125" i="4"/>
  <c r="F123" i="4"/>
  <c r="F122" i="4"/>
  <c r="F121" i="4"/>
  <c r="E120" i="4"/>
  <c r="D120" i="4"/>
  <c r="F120" i="4" s="1"/>
  <c r="F119" i="4"/>
  <c r="F118" i="4"/>
  <c r="F117" i="4"/>
  <c r="F116" i="4"/>
  <c r="F115" i="4"/>
  <c r="F114" i="4"/>
  <c r="F113" i="4"/>
  <c r="E112" i="4"/>
  <c r="F112" i="4" s="1"/>
  <c r="D112" i="4"/>
  <c r="F111" i="4"/>
  <c r="F110" i="4"/>
  <c r="F109" i="4"/>
  <c r="F108" i="4"/>
  <c r="F107" i="4"/>
  <c r="E107" i="4"/>
  <c r="D107" i="4"/>
  <c r="E106" i="4"/>
  <c r="D102" i="1" s="1"/>
  <c r="H102" i="1"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0" i="1" s="1"/>
  <c r="D74" i="4"/>
  <c r="F74" i="4" s="1"/>
  <c r="F73" i="4"/>
  <c r="F72" i="4"/>
  <c r="F71" i="4"/>
  <c r="E71" i="4"/>
  <c r="D71" i="4"/>
  <c r="F70" i="4"/>
  <c r="F69" i="4"/>
  <c r="E68" i="4"/>
  <c r="E50" i="4" s="1"/>
  <c r="D46" i="1" s="1"/>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I36" i="3"/>
  <c r="G36" i="3"/>
  <c r="B36" i="3"/>
  <c r="G35" i="3"/>
  <c r="B35" i="3"/>
  <c r="G34" i="3"/>
  <c r="B34" i="3"/>
  <c r="I33" i="3"/>
  <c r="G33" i="3"/>
  <c r="B33" i="3"/>
  <c r="I32" i="3"/>
  <c r="H32" i="3"/>
  <c r="G32" i="3"/>
  <c r="B32" i="3"/>
  <c r="I31" i="3"/>
  <c r="H31" i="3"/>
  <c r="G31" i="3"/>
  <c r="B31" i="3"/>
  <c r="I30" i="3"/>
  <c r="G30" i="3"/>
  <c r="B30" i="3"/>
  <c r="G29" i="3"/>
  <c r="B29" i="3"/>
  <c r="G28" i="3"/>
  <c r="B28" i="3"/>
  <c r="H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H1578" i="1" s="1"/>
  <c r="C1577" i="1"/>
  <c r="C1576" i="1"/>
  <c r="H1576" i="1" s="1"/>
  <c r="H1575" i="1"/>
  <c r="G1575" i="1"/>
  <c r="C1575" i="1"/>
  <c r="C1574" i="1"/>
  <c r="H1574" i="1" s="1"/>
  <c r="C1573" i="1"/>
  <c r="H1572" i="1"/>
  <c r="G1572" i="1"/>
  <c r="C1572" i="1"/>
  <c r="H1571" i="1"/>
  <c r="C1571" i="1"/>
  <c r="G1571" i="1" s="1"/>
  <c r="C1570" i="1"/>
  <c r="C1569" i="1"/>
  <c r="G1569" i="1" s="1"/>
  <c r="H1568" i="1"/>
  <c r="G1568" i="1"/>
  <c r="C1568" i="1"/>
  <c r="C1567" i="1"/>
  <c r="C1566" i="1"/>
  <c r="H1566" i="1" s="1"/>
  <c r="C1565" i="1"/>
  <c r="H1564" i="1"/>
  <c r="G1564" i="1"/>
  <c r="C1564" i="1"/>
  <c r="H1563" i="1"/>
  <c r="C1563" i="1"/>
  <c r="G1563" i="1" s="1"/>
  <c r="C1562" i="1"/>
  <c r="C1561" i="1"/>
  <c r="G1561" i="1" s="1"/>
  <c r="C1560" i="1"/>
  <c r="H1560" i="1" s="1"/>
  <c r="C1559" i="1"/>
  <c r="C1558" i="1"/>
  <c r="H1558" i="1" s="1"/>
  <c r="C1557" i="1"/>
  <c r="H1556" i="1"/>
  <c r="G1556" i="1"/>
  <c r="C1556" i="1"/>
  <c r="H1555" i="1"/>
  <c r="C1555" i="1"/>
  <c r="G1555" i="1" s="1"/>
  <c r="C1554" i="1"/>
  <c r="C1553" i="1"/>
  <c r="G1553" i="1" s="1"/>
  <c r="H1552" i="1"/>
  <c r="G1552" i="1"/>
  <c r="C1552" i="1"/>
  <c r="C1551" i="1"/>
  <c r="C1550" i="1"/>
  <c r="H1550" i="1" s="1"/>
  <c r="C1549" i="1"/>
  <c r="H1548" i="1"/>
  <c r="G1548" i="1"/>
  <c r="C1548" i="1"/>
  <c r="H1547" i="1"/>
  <c r="C1547" i="1"/>
  <c r="G1547" i="1" s="1"/>
  <c r="C1546" i="1"/>
  <c r="C1545" i="1"/>
  <c r="G1545" i="1" s="1"/>
  <c r="H1544" i="1"/>
  <c r="G1544" i="1"/>
  <c r="C1544" i="1"/>
  <c r="C1543" i="1"/>
  <c r="C1542" i="1"/>
  <c r="H1542" i="1" s="1"/>
  <c r="C1541" i="1"/>
  <c r="H1540" i="1"/>
  <c r="G1540" i="1"/>
  <c r="C1540" i="1"/>
  <c r="H1539" i="1"/>
  <c r="C1539" i="1"/>
  <c r="G1539" i="1" s="1"/>
  <c r="C1538" i="1"/>
  <c r="C1537" i="1"/>
  <c r="G1537" i="1" s="1"/>
  <c r="C1536" i="1"/>
  <c r="H1536" i="1" s="1"/>
  <c r="C1535" i="1"/>
  <c r="C1534" i="1"/>
  <c r="H1534" i="1" s="1"/>
  <c r="H1533" i="1"/>
  <c r="C1533" i="1"/>
  <c r="G1533" i="1" s="1"/>
  <c r="H1532" i="1"/>
  <c r="G1532" i="1"/>
  <c r="C1532" i="1"/>
  <c r="C1531" i="1"/>
  <c r="C1530" i="1"/>
  <c r="H1530" i="1" s="1"/>
  <c r="H1529" i="1"/>
  <c r="C1529" i="1"/>
  <c r="G1529" i="1" s="1"/>
  <c r="H1528" i="1"/>
  <c r="G1528" i="1"/>
  <c r="C1528" i="1"/>
  <c r="C1527" i="1"/>
  <c r="C1526" i="1"/>
  <c r="H1526" i="1" s="1"/>
  <c r="H1525" i="1"/>
  <c r="C1525" i="1"/>
  <c r="G1525" i="1" s="1"/>
  <c r="C1523" i="1"/>
  <c r="C1522" i="1"/>
  <c r="H1522" i="1" s="1"/>
  <c r="H1521" i="1"/>
  <c r="C1521" i="1"/>
  <c r="G1521" i="1" s="1"/>
  <c r="H1520" i="1"/>
  <c r="G1520" i="1"/>
  <c r="C1520" i="1"/>
  <c r="C1519" i="1"/>
  <c r="H1516" i="1"/>
  <c r="G1516" i="1"/>
  <c r="C1516" i="1"/>
  <c r="C1515" i="1"/>
  <c r="C1514" i="1"/>
  <c r="H1514" i="1" s="1"/>
  <c r="H1513" i="1"/>
  <c r="C1513" i="1"/>
  <c r="G1513" i="1" s="1"/>
  <c r="H1512" i="1"/>
  <c r="G1512" i="1"/>
  <c r="C1512" i="1"/>
  <c r="C1511" i="1"/>
  <c r="C1510" i="1"/>
  <c r="H1510" i="1" s="1"/>
  <c r="C1509" i="1"/>
  <c r="G1509" i="1" s="1"/>
  <c r="H1508" i="1"/>
  <c r="G1508" i="1"/>
  <c r="C1508" i="1"/>
  <c r="C1507" i="1"/>
  <c r="C1506" i="1"/>
  <c r="H1506" i="1" s="1"/>
  <c r="H1505" i="1"/>
  <c r="C1505" i="1"/>
  <c r="G1505" i="1" s="1"/>
  <c r="C1504" i="1"/>
  <c r="H1504" i="1" s="1"/>
  <c r="C1503" i="1"/>
  <c r="C1502" i="1"/>
  <c r="H1502" i="1" s="1"/>
  <c r="C1501" i="1"/>
  <c r="G1501" i="1" s="1"/>
  <c r="H1500" i="1"/>
  <c r="G1500" i="1"/>
  <c r="C1500" i="1"/>
  <c r="C1498" i="1"/>
  <c r="H1498" i="1" s="1"/>
  <c r="H1497" i="1"/>
  <c r="C1497" i="1"/>
  <c r="G1497" i="1" s="1"/>
  <c r="H1496" i="1"/>
  <c r="G1496" i="1"/>
  <c r="C1496" i="1"/>
  <c r="C1495" i="1"/>
  <c r="C1494" i="1"/>
  <c r="H1494" i="1" s="1"/>
  <c r="H1493" i="1"/>
  <c r="C1493" i="1"/>
  <c r="G1493" i="1" s="1"/>
  <c r="C1492" i="1"/>
  <c r="H1492" i="1" s="1"/>
  <c r="C1491" i="1"/>
  <c r="C1490" i="1"/>
  <c r="H1490" i="1" s="1"/>
  <c r="H1489" i="1"/>
  <c r="C1489" i="1"/>
  <c r="G1489" i="1" s="1"/>
  <c r="H1488" i="1"/>
  <c r="G1488" i="1"/>
  <c r="C1488" i="1"/>
  <c r="C1487" i="1"/>
  <c r="C1486" i="1"/>
  <c r="H1486" i="1" s="1"/>
  <c r="H1485" i="1"/>
  <c r="C1485" i="1"/>
  <c r="G1485" i="1" s="1"/>
  <c r="C1484" i="1"/>
  <c r="H1484" i="1" s="1"/>
  <c r="C1483" i="1"/>
  <c r="C1482" i="1"/>
  <c r="H1482" i="1" s="1"/>
  <c r="H1480" i="1"/>
  <c r="C1480" i="1"/>
  <c r="G1480" i="1" s="1"/>
  <c r="H1479" i="1"/>
  <c r="D1479" i="1"/>
  <c r="C1479" i="1"/>
  <c r="G1479" i="1" s="1"/>
  <c r="D1478" i="1"/>
  <c r="C1478" i="1"/>
  <c r="H1477" i="1"/>
  <c r="D1477" i="1"/>
  <c r="C1477" i="1"/>
  <c r="G1477" i="1" s="1"/>
  <c r="I1477" i="1" s="1"/>
  <c r="J1476" i="1"/>
  <c r="D1476" i="1"/>
  <c r="C1476" i="1"/>
  <c r="D1475" i="1"/>
  <c r="C1475" i="1"/>
  <c r="H1474" i="1"/>
  <c r="D1474" i="1"/>
  <c r="C1474" i="1"/>
  <c r="G1474" i="1" s="1"/>
  <c r="I1474" i="1" s="1"/>
  <c r="J1473" i="1"/>
  <c r="D1473" i="1"/>
  <c r="C1473" i="1"/>
  <c r="H1472" i="1"/>
  <c r="D1472" i="1"/>
  <c r="C1472" i="1"/>
  <c r="G1472" i="1" s="1"/>
  <c r="D1471" i="1"/>
  <c r="J1471" i="1" s="1"/>
  <c r="C1471" i="1"/>
  <c r="D1470" i="1"/>
  <c r="C1470" i="1"/>
  <c r="D1469" i="1"/>
  <c r="C1469" i="1"/>
  <c r="H1468" i="1"/>
  <c r="D1468" i="1"/>
  <c r="C1468" i="1"/>
  <c r="G1468" i="1" s="1"/>
  <c r="I1468" i="1" s="1"/>
  <c r="J1467" i="1"/>
  <c r="D1467" i="1"/>
  <c r="C1467" i="1"/>
  <c r="H1466" i="1"/>
  <c r="D1466" i="1"/>
  <c r="C1466" i="1"/>
  <c r="G1466" i="1" s="1"/>
  <c r="D1465" i="1"/>
  <c r="C1465" i="1"/>
  <c r="H1464" i="1"/>
  <c r="D1464" i="1"/>
  <c r="C1464" i="1"/>
  <c r="G1464" i="1" s="1"/>
  <c r="I1464" i="1" s="1"/>
  <c r="J1463" i="1"/>
  <c r="D1463" i="1"/>
  <c r="C1463" i="1"/>
  <c r="H1462" i="1"/>
  <c r="D1462" i="1"/>
  <c r="C1462" i="1"/>
  <c r="G1462" i="1" s="1"/>
  <c r="H1461" i="1"/>
  <c r="D1461" i="1"/>
  <c r="C1461" i="1"/>
  <c r="G1461" i="1" s="1"/>
  <c r="J1460" i="1"/>
  <c r="D1460" i="1"/>
  <c r="C1460" i="1"/>
  <c r="H1459" i="1"/>
  <c r="D1459" i="1"/>
  <c r="C1459" i="1"/>
  <c r="G1459" i="1" s="1"/>
  <c r="D1458" i="1"/>
  <c r="C1458" i="1"/>
  <c r="H1457" i="1"/>
  <c r="D1457" i="1"/>
  <c r="C1457" i="1"/>
  <c r="G1457" i="1" s="1"/>
  <c r="I1457" i="1" s="1"/>
  <c r="J1456" i="1"/>
  <c r="D1456" i="1"/>
  <c r="C1456" i="1"/>
  <c r="D1455" i="1"/>
  <c r="C1455" i="1"/>
  <c r="G1455" i="1" s="1"/>
  <c r="D1454" i="1"/>
  <c r="D1453" i="1"/>
  <c r="J1452" i="1"/>
  <c r="D1452" i="1"/>
  <c r="C1452" i="1"/>
  <c r="H1451" i="1"/>
  <c r="D1451" i="1"/>
  <c r="C1451" i="1"/>
  <c r="G1451" i="1" s="1"/>
  <c r="J1450" i="1"/>
  <c r="D1450" i="1"/>
  <c r="C1450" i="1"/>
  <c r="H1449" i="1"/>
  <c r="D1449" i="1"/>
  <c r="C1449" i="1"/>
  <c r="G1449" i="1" s="1"/>
  <c r="I1449" i="1" s="1"/>
  <c r="J1448" i="1"/>
  <c r="D1448" i="1"/>
  <c r="C1448" i="1"/>
  <c r="H1447" i="1"/>
  <c r="D1447" i="1"/>
  <c r="C1447" i="1"/>
  <c r="G1447" i="1" s="1"/>
  <c r="J1446" i="1"/>
  <c r="D1446" i="1"/>
  <c r="C1446" i="1"/>
  <c r="H1445" i="1"/>
  <c r="G1445" i="1"/>
  <c r="D1445" i="1"/>
  <c r="C1445" i="1"/>
  <c r="J1445" i="1" s="1"/>
  <c r="D1444" i="1"/>
  <c r="C1444" i="1"/>
  <c r="H1443" i="1"/>
  <c r="G1443" i="1"/>
  <c r="I1443" i="1" s="1"/>
  <c r="D1443" i="1"/>
  <c r="C1443" i="1"/>
  <c r="J1443" i="1" s="1"/>
  <c r="D1442" i="1"/>
  <c r="C1442" i="1"/>
  <c r="H1441" i="1"/>
  <c r="G1441" i="1"/>
  <c r="I1441" i="1" s="1"/>
  <c r="D1441" i="1"/>
  <c r="C1441" i="1"/>
  <c r="J1441" i="1" s="1"/>
  <c r="D1440" i="1"/>
  <c r="C1440" i="1"/>
  <c r="H1439" i="1"/>
  <c r="G1439" i="1"/>
  <c r="I1439" i="1" s="1"/>
  <c r="D1439" i="1"/>
  <c r="C1439" i="1"/>
  <c r="J1439" i="1" s="1"/>
  <c r="H1438" i="1"/>
  <c r="G1438" i="1"/>
  <c r="D1438" i="1"/>
  <c r="C1438" i="1"/>
  <c r="H1437" i="1"/>
  <c r="G1437" i="1"/>
  <c r="D1437"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D1427" i="1"/>
  <c r="C1427" i="1"/>
  <c r="H1426" i="1"/>
  <c r="G1426" i="1"/>
  <c r="D1426" i="1"/>
  <c r="C1426" i="1"/>
  <c r="H1425" i="1"/>
  <c r="G1425" i="1"/>
  <c r="D1425" i="1"/>
  <c r="C1425" i="1"/>
  <c r="H1424" i="1"/>
  <c r="G1424" i="1"/>
  <c r="D1424" i="1"/>
  <c r="C1424"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D1274" i="1"/>
  <c r="G1274" i="1" s="1"/>
  <c r="C1274" i="1"/>
  <c r="H1273" i="1"/>
  <c r="G1273" i="1"/>
  <c r="D1273" i="1"/>
  <c r="C1273" i="1"/>
  <c r="H1272" i="1"/>
  <c r="G1272" i="1"/>
  <c r="D1272" i="1"/>
  <c r="C1272" i="1"/>
  <c r="H1271" i="1"/>
  <c r="D1271" i="1"/>
  <c r="G1271" i="1" s="1"/>
  <c r="C1271" i="1"/>
  <c r="H1270" i="1"/>
  <c r="G1270" i="1"/>
  <c r="D1270" i="1"/>
  <c r="C1270" i="1"/>
  <c r="H1269" i="1"/>
  <c r="G1269" i="1"/>
  <c r="D1269" i="1"/>
  <c r="C1269" i="1"/>
  <c r="H1268" i="1"/>
  <c r="G1268" i="1"/>
  <c r="D1268" i="1"/>
  <c r="C1268" i="1"/>
  <c r="H1267" i="1"/>
  <c r="G1267" i="1"/>
  <c r="D1267" i="1"/>
  <c r="C1267" i="1"/>
  <c r="H1266" i="1"/>
  <c r="D1266" i="1"/>
  <c r="G1266" i="1" s="1"/>
  <c r="C1266" i="1"/>
  <c r="D1265" i="1"/>
  <c r="H1265" i="1" s="1"/>
  <c r="C1265" i="1"/>
  <c r="D1264" i="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D1244" i="1"/>
  <c r="C1244" i="1"/>
  <c r="H1243" i="1"/>
  <c r="G1243" i="1"/>
  <c r="D1243" i="1"/>
  <c r="C1243" i="1"/>
  <c r="H1242" i="1"/>
  <c r="G1242" i="1"/>
  <c r="D1242" i="1"/>
  <c r="C1242" i="1"/>
  <c r="H1241" i="1"/>
  <c r="G1241" i="1"/>
  <c r="D1241" i="1"/>
  <c r="C1241" i="1"/>
  <c r="D1240" i="1"/>
  <c r="H1240" i="1" s="1"/>
  <c r="C1240" i="1"/>
  <c r="H1239" i="1"/>
  <c r="G1239" i="1"/>
  <c r="D1239" i="1"/>
  <c r="C1239" i="1"/>
  <c r="H1238" i="1"/>
  <c r="G1238" i="1"/>
  <c r="D1238" i="1"/>
  <c r="C1238" i="1"/>
  <c r="G1237" i="1"/>
  <c r="D1237" i="1"/>
  <c r="H1237" i="1" s="1"/>
  <c r="C1237" i="1"/>
  <c r="G1236" i="1"/>
  <c r="D1236" i="1"/>
  <c r="H1236" i="1" s="1"/>
  <c r="C1236" i="1"/>
  <c r="G1235" i="1"/>
  <c r="D1235" i="1"/>
  <c r="H1235" i="1" s="1"/>
  <c r="C1235" i="1"/>
  <c r="H1234" i="1"/>
  <c r="G1234" i="1"/>
  <c r="D1234" i="1"/>
  <c r="C1234" i="1"/>
  <c r="H1233" i="1"/>
  <c r="G1233" i="1"/>
  <c r="D1233" i="1"/>
  <c r="C1233" i="1"/>
  <c r="D1232" i="1"/>
  <c r="C1232" i="1"/>
  <c r="G1232" i="1" s="1"/>
  <c r="H1231" i="1"/>
  <c r="G1231" i="1"/>
  <c r="D1231" i="1"/>
  <c r="C1231" i="1"/>
  <c r="G1230" i="1"/>
  <c r="D1230" i="1"/>
  <c r="H1230" i="1" s="1"/>
  <c r="C1230" i="1"/>
  <c r="D1229" i="1"/>
  <c r="C1229" i="1"/>
  <c r="H1228" i="1"/>
  <c r="D1228" i="1"/>
  <c r="G1228" i="1" s="1"/>
  <c r="C1228" i="1"/>
  <c r="D1227" i="1"/>
  <c r="G1227" i="1" s="1"/>
  <c r="C1227" i="1"/>
  <c r="H1226" i="1"/>
  <c r="G1226" i="1"/>
  <c r="D1226" i="1"/>
  <c r="C1226" i="1"/>
  <c r="H1225" i="1"/>
  <c r="G1225" i="1"/>
  <c r="D1225" i="1"/>
  <c r="C1225" i="1"/>
  <c r="D1224" i="1"/>
  <c r="C1224" i="1"/>
  <c r="D1223" i="1"/>
  <c r="C1223" i="1"/>
  <c r="H1221" i="1"/>
  <c r="G1221" i="1"/>
  <c r="D1221" i="1"/>
  <c r="C1221" i="1"/>
  <c r="H1220" i="1"/>
  <c r="G1220" i="1"/>
  <c r="D1220" i="1"/>
  <c r="C1220" i="1"/>
  <c r="H1219" i="1"/>
  <c r="G1219" i="1"/>
  <c r="D1219" i="1"/>
  <c r="C1219" i="1"/>
  <c r="H1218" i="1"/>
  <c r="G1218" i="1"/>
  <c r="D1218" i="1"/>
  <c r="C1218" i="1"/>
  <c r="D1217" i="1"/>
  <c r="H1217" i="1" s="1"/>
  <c r="C1217" i="1"/>
  <c r="H1216" i="1"/>
  <c r="G1216" i="1"/>
  <c r="D1216" i="1"/>
  <c r="C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D1166" i="1"/>
  <c r="G1166" i="1" s="1"/>
  <c r="C1166" i="1"/>
  <c r="G1165" i="1"/>
  <c r="D1165" i="1"/>
  <c r="H1165" i="1" s="1"/>
  <c r="C1165" i="1"/>
  <c r="H1164" i="1"/>
  <c r="G1164" i="1"/>
  <c r="D1164" i="1"/>
  <c r="C1164" i="1"/>
  <c r="H1163" i="1"/>
  <c r="G1163" i="1"/>
  <c r="D1163" i="1"/>
  <c r="C1163" i="1"/>
  <c r="H1162" i="1"/>
  <c r="G1162" i="1"/>
  <c r="D1162" i="1"/>
  <c r="C1162" i="1"/>
  <c r="H1161" i="1"/>
  <c r="G1161" i="1"/>
  <c r="D1161" i="1"/>
  <c r="C1161" i="1"/>
  <c r="D1160" i="1"/>
  <c r="G1160" i="1" s="1"/>
  <c r="C1160" i="1"/>
  <c r="H1159" i="1"/>
  <c r="G1159" i="1"/>
  <c r="D1159" i="1"/>
  <c r="C1159" i="1"/>
  <c r="H1158" i="1"/>
  <c r="G1158" i="1"/>
  <c r="D1158" i="1"/>
  <c r="C1158" i="1"/>
  <c r="D1157" i="1"/>
  <c r="G1157" i="1" s="1"/>
  <c r="C1157" i="1"/>
  <c r="D1156" i="1"/>
  <c r="G1156" i="1" s="1"/>
  <c r="C1156" i="1"/>
  <c r="D1155" i="1"/>
  <c r="G1155" i="1" s="1"/>
  <c r="C1155" i="1"/>
  <c r="D1154" i="1"/>
  <c r="D1151" i="1"/>
  <c r="C1151" i="1"/>
  <c r="H1151" i="1" s="1"/>
  <c r="H1150" i="1"/>
  <c r="G1150" i="1"/>
  <c r="D1150" i="1"/>
  <c r="C1150" i="1"/>
  <c r="D1149" i="1"/>
  <c r="C1149"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H1141" i="1" s="1"/>
  <c r="C1141" i="1"/>
  <c r="H1140" i="1"/>
  <c r="G1140" i="1"/>
  <c r="D1140" i="1"/>
  <c r="C1140" i="1"/>
  <c r="H1139" i="1"/>
  <c r="G1139" i="1"/>
  <c r="D1139" i="1"/>
  <c r="C1139" i="1"/>
  <c r="D1138" i="1"/>
  <c r="H1138" i="1" s="1"/>
  <c r="C1138" i="1"/>
  <c r="D1137" i="1"/>
  <c r="G1137" i="1" s="1"/>
  <c r="C1137" i="1"/>
  <c r="H1136" i="1"/>
  <c r="D1136" i="1"/>
  <c r="G1136" i="1" s="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D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G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G1064" i="1"/>
  <c r="D1064" i="1"/>
  <c r="H1064" i="1" s="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C1056" i="1"/>
  <c r="H1055" i="1"/>
  <c r="G1055" i="1"/>
  <c r="D1055" i="1"/>
  <c r="C1055" i="1"/>
  <c r="H1054" i="1"/>
  <c r="G1054" i="1"/>
  <c r="D1054" i="1"/>
  <c r="C1054" i="1"/>
  <c r="H1053" i="1"/>
  <c r="G1053" i="1"/>
  <c r="D1053" i="1"/>
  <c r="C1053" i="1"/>
  <c r="H1052" i="1"/>
  <c r="G1052" i="1"/>
  <c r="D1052" i="1"/>
  <c r="C1052" i="1"/>
  <c r="H1051" i="1"/>
  <c r="G1051" i="1"/>
  <c r="D1051" i="1"/>
  <c r="C1051" i="1"/>
  <c r="D1050" i="1"/>
  <c r="H1050" i="1" s="1"/>
  <c r="C1050" i="1"/>
  <c r="H1049" i="1"/>
  <c r="G1049" i="1"/>
  <c r="D1049" i="1"/>
  <c r="C1049" i="1"/>
  <c r="D1048" i="1"/>
  <c r="H1048" i="1" s="1"/>
  <c r="C1048" i="1"/>
  <c r="C1047" i="1"/>
  <c r="H1045" i="1"/>
  <c r="G1045" i="1"/>
  <c r="D1045" i="1"/>
  <c r="C1045" i="1"/>
  <c r="H1044" i="1"/>
  <c r="G1044" i="1"/>
  <c r="D1044" i="1"/>
  <c r="C1044" i="1"/>
  <c r="H1043" i="1"/>
  <c r="G1043" i="1"/>
  <c r="D1043" i="1"/>
  <c r="C1043" i="1"/>
  <c r="D1042" i="1"/>
  <c r="H1042" i="1" s="1"/>
  <c r="C1042" i="1"/>
  <c r="D1041" i="1"/>
  <c r="H1041" i="1" s="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G1033" i="1"/>
  <c r="D1033" i="1"/>
  <c r="H1033" i="1" s="1"/>
  <c r="C1033" i="1"/>
  <c r="H1032" i="1"/>
  <c r="G1032" i="1"/>
  <c r="D1032" i="1"/>
  <c r="C1032" i="1"/>
  <c r="G1031" i="1"/>
  <c r="D1031" i="1"/>
  <c r="H1031" i="1" s="1"/>
  <c r="C1031" i="1"/>
  <c r="C1030" i="1"/>
  <c r="H1029" i="1"/>
  <c r="G1029" i="1"/>
  <c r="D1029" i="1"/>
  <c r="C1029" i="1"/>
  <c r="D1028" i="1"/>
  <c r="G1028" i="1" s="1"/>
  <c r="C1028" i="1"/>
  <c r="H1027" i="1"/>
  <c r="G1027" i="1"/>
  <c r="D1027" i="1"/>
  <c r="C1027" i="1"/>
  <c r="H1026" i="1"/>
  <c r="G1026" i="1"/>
  <c r="D1026" i="1"/>
  <c r="C1026" i="1"/>
  <c r="G1025" i="1"/>
  <c r="D1025" i="1"/>
  <c r="H1025" i="1" s="1"/>
  <c r="C1025" i="1"/>
  <c r="H1024" i="1"/>
  <c r="G1024" i="1"/>
  <c r="D1024" i="1"/>
  <c r="C1024" i="1"/>
  <c r="D1023" i="1"/>
  <c r="H1023" i="1" s="1"/>
  <c r="C1023" i="1"/>
  <c r="D1022" i="1"/>
  <c r="G1022" i="1" s="1"/>
  <c r="C1022" i="1"/>
  <c r="H1021" i="1"/>
  <c r="G1021" i="1"/>
  <c r="D1021" i="1"/>
  <c r="C1021" i="1"/>
  <c r="D1020" i="1"/>
  <c r="G1020" i="1" s="1"/>
  <c r="C1020" i="1"/>
  <c r="G1019" i="1"/>
  <c r="D1019" i="1"/>
  <c r="H1019" i="1" s="1"/>
  <c r="C1019" i="1"/>
  <c r="D1018" i="1"/>
  <c r="H1018" i="1" s="1"/>
  <c r="C1018" i="1"/>
  <c r="H1017" i="1"/>
  <c r="G1017" i="1"/>
  <c r="D1017" i="1"/>
  <c r="C1017" i="1"/>
  <c r="H1016" i="1"/>
  <c r="G1016" i="1"/>
  <c r="D1016" i="1"/>
  <c r="C1016" i="1"/>
  <c r="D1015" i="1"/>
  <c r="G1015" i="1" s="1"/>
  <c r="C1015" i="1"/>
  <c r="H1014" i="1"/>
  <c r="G1014" i="1"/>
  <c r="D1014" i="1"/>
  <c r="C1014" i="1"/>
  <c r="H1013" i="1"/>
  <c r="D1013" i="1"/>
  <c r="G1013" i="1" s="1"/>
  <c r="C1013" i="1"/>
  <c r="G1012" i="1"/>
  <c r="D1012" i="1"/>
  <c r="H1012" i="1" s="1"/>
  <c r="C1012" i="1"/>
  <c r="H1011" i="1"/>
  <c r="G1011" i="1"/>
  <c r="D1011" i="1"/>
  <c r="C1011" i="1"/>
  <c r="H1010" i="1"/>
  <c r="G1010" i="1"/>
  <c r="D1010" i="1"/>
  <c r="C1010" i="1"/>
  <c r="H1009" i="1"/>
  <c r="G1009" i="1"/>
  <c r="D1009" i="1"/>
  <c r="C1009" i="1"/>
  <c r="D1008" i="1"/>
  <c r="H1008" i="1" s="1"/>
  <c r="C1008" i="1"/>
  <c r="D1007" i="1"/>
  <c r="H1007" i="1" s="1"/>
  <c r="C1007" i="1"/>
  <c r="D1006" i="1"/>
  <c r="H1006" i="1" s="1"/>
  <c r="C1006" i="1"/>
  <c r="H1005" i="1"/>
  <c r="G1005" i="1"/>
  <c r="D1005" i="1"/>
  <c r="C1005" i="1"/>
  <c r="G1004" i="1"/>
  <c r="D1004" i="1"/>
  <c r="H1004" i="1" s="1"/>
  <c r="C1004" i="1"/>
  <c r="D1003" i="1"/>
  <c r="H1003" i="1" s="1"/>
  <c r="C1003" i="1"/>
  <c r="D1002" i="1"/>
  <c r="H1002" i="1" s="1"/>
  <c r="C1002" i="1"/>
  <c r="D1001" i="1"/>
  <c r="H1001" i="1" s="1"/>
  <c r="C1001" i="1"/>
  <c r="D1000" i="1"/>
  <c r="H1000" i="1" s="1"/>
  <c r="C1000" i="1"/>
  <c r="D999" i="1"/>
  <c r="H999" i="1" s="1"/>
  <c r="C999" i="1"/>
  <c r="G998" i="1"/>
  <c r="D998" i="1"/>
  <c r="H998" i="1" s="1"/>
  <c r="C998" i="1"/>
  <c r="D997" i="1"/>
  <c r="H997" i="1" s="1"/>
  <c r="C997" i="1"/>
  <c r="D996" i="1"/>
  <c r="H996" i="1" s="1"/>
  <c r="C996" i="1"/>
  <c r="H995" i="1"/>
  <c r="G995" i="1"/>
  <c r="D995" i="1"/>
  <c r="C995" i="1"/>
  <c r="H994" i="1"/>
  <c r="G994" i="1"/>
  <c r="D994" i="1"/>
  <c r="C994" i="1"/>
  <c r="G993" i="1"/>
  <c r="D993" i="1"/>
  <c r="H993" i="1" s="1"/>
  <c r="C993" i="1"/>
  <c r="H992" i="1"/>
  <c r="G992" i="1"/>
  <c r="D992" i="1"/>
  <c r="C992" i="1"/>
  <c r="D991" i="1"/>
  <c r="H991" i="1" s="1"/>
  <c r="C991" i="1"/>
  <c r="D989" i="1"/>
  <c r="H989" i="1" s="1"/>
  <c r="C989" i="1"/>
  <c r="H988" i="1"/>
  <c r="D988" i="1"/>
  <c r="G988" i="1" s="1"/>
  <c r="C988" i="1"/>
  <c r="D987" i="1"/>
  <c r="H987" i="1" s="1"/>
  <c r="C987" i="1"/>
  <c r="D986" i="1"/>
  <c r="H986" i="1" s="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G809" i="1"/>
  <c r="D809" i="1"/>
  <c r="H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G718" i="1"/>
  <c r="D718" i="1"/>
  <c r="H718" i="1" s="1"/>
  <c r="C718" i="1"/>
  <c r="H717" i="1"/>
  <c r="G717" i="1"/>
  <c r="D717" i="1"/>
  <c r="C717" i="1"/>
  <c r="H716" i="1"/>
  <c r="G716" i="1"/>
  <c r="D716" i="1"/>
  <c r="C716" i="1"/>
  <c r="H715" i="1"/>
  <c r="G715" i="1"/>
  <c r="D715" i="1"/>
  <c r="C715" i="1"/>
  <c r="H714" i="1"/>
  <c r="G714" i="1"/>
  <c r="D714" i="1"/>
  <c r="C714" i="1"/>
  <c r="G713" i="1"/>
  <c r="D713" i="1"/>
  <c r="H713" i="1" s="1"/>
  <c r="C713" i="1"/>
  <c r="H712" i="1"/>
  <c r="G712" i="1"/>
  <c r="D712" i="1"/>
  <c r="C712" i="1"/>
  <c r="G711" i="1"/>
  <c r="D711" i="1"/>
  <c r="H711" i="1" s="1"/>
  <c r="C711" i="1"/>
  <c r="G710" i="1"/>
  <c r="D710" i="1"/>
  <c r="H710" i="1" s="1"/>
  <c r="C710" i="1"/>
  <c r="D709" i="1"/>
  <c r="G709" i="1" s="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G669" i="1" s="1"/>
  <c r="C669"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H648" i="1"/>
  <c r="G648" i="1"/>
  <c r="D648" i="1"/>
  <c r="C648" i="1"/>
  <c r="H647" i="1"/>
  <c r="D647" i="1"/>
  <c r="G647" i="1" s="1"/>
  <c r="C647" i="1"/>
  <c r="H646" i="1"/>
  <c r="G646" i="1"/>
  <c r="D646" i="1"/>
  <c r="C646" i="1"/>
  <c r="D645" i="1"/>
  <c r="H645" i="1" s="1"/>
  <c r="C645" i="1"/>
  <c r="D644" i="1"/>
  <c r="G644" i="1" s="1"/>
  <c r="C644" i="1"/>
  <c r="D643" i="1"/>
  <c r="G643" i="1" s="1"/>
  <c r="C643" i="1"/>
  <c r="G642" i="1"/>
  <c r="D642" i="1"/>
  <c r="H642" i="1" s="1"/>
  <c r="C642" i="1"/>
  <c r="D641" i="1"/>
  <c r="H641" i="1" s="1"/>
  <c r="C641" i="1"/>
  <c r="H632" i="1"/>
  <c r="G632" i="1"/>
  <c r="D632" i="1"/>
  <c r="C632" i="1"/>
  <c r="H631" i="1"/>
  <c r="D631" i="1"/>
  <c r="G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G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H413" i="1" s="1"/>
  <c r="C413" i="1"/>
  <c r="D412" i="1"/>
  <c r="G412" i="1" s="1"/>
  <c r="C412" i="1"/>
  <c r="D411" i="1"/>
  <c r="G411" i="1" s="1"/>
  <c r="C411" i="1"/>
  <c r="G406" i="1"/>
  <c r="D406" i="1"/>
  <c r="H406" i="1" s="1"/>
  <c r="C406" i="1"/>
  <c r="H405" i="1"/>
  <c r="D405" i="1"/>
  <c r="G405" i="1" s="1"/>
  <c r="C405" i="1"/>
  <c r="H404" i="1"/>
  <c r="D404" i="1"/>
  <c r="G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G368" i="1"/>
  <c r="D368" i="1"/>
  <c r="H368" i="1" s="1"/>
  <c r="C368" i="1"/>
  <c r="H367" i="1"/>
  <c r="D367" i="1"/>
  <c r="G367" i="1" s="1"/>
  <c r="C367" i="1"/>
  <c r="H366" i="1"/>
  <c r="G366" i="1"/>
  <c r="D366" i="1"/>
  <c r="C366" i="1"/>
  <c r="D365" i="1"/>
  <c r="H365" i="1" s="1"/>
  <c r="C365"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D355" i="1"/>
  <c r="H355" i="1" s="1"/>
  <c r="C355" i="1"/>
  <c r="H354" i="1"/>
  <c r="G354" i="1"/>
  <c r="D354" i="1"/>
  <c r="C354" i="1"/>
  <c r="H353" i="1"/>
  <c r="G353" i="1"/>
  <c r="D353" i="1"/>
  <c r="C353" i="1"/>
  <c r="H352" i="1"/>
  <c r="G352" i="1"/>
  <c r="D352" i="1"/>
  <c r="C352" i="1"/>
  <c r="H351" i="1"/>
  <c r="D351" i="1"/>
  <c r="G351" i="1" s="1"/>
  <c r="C351" i="1"/>
  <c r="H350" i="1"/>
  <c r="G350" i="1"/>
  <c r="D350" i="1"/>
  <c r="C350" i="1"/>
  <c r="H349" i="1"/>
  <c r="G349" i="1"/>
  <c r="D349" i="1"/>
  <c r="C349" i="1"/>
  <c r="H348" i="1"/>
  <c r="G348" i="1"/>
  <c r="D348" i="1"/>
  <c r="C348" i="1"/>
  <c r="H347" i="1"/>
  <c r="G347" i="1"/>
  <c r="D347" i="1"/>
  <c r="C347" i="1"/>
  <c r="H346" i="1"/>
  <c r="D346" i="1"/>
  <c r="G346" i="1" s="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2" i="1"/>
  <c r="H292" i="1" s="1"/>
  <c r="C292" i="1"/>
  <c r="D291" i="1"/>
  <c r="H291" i="1" s="1"/>
  <c r="C291" i="1"/>
  <c r="G290" i="1"/>
  <c r="D290" i="1"/>
  <c r="H290" i="1" s="1"/>
  <c r="C290" i="1"/>
  <c r="D289" i="1"/>
  <c r="H289" i="1" s="1"/>
  <c r="C289"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C260" i="1"/>
  <c r="C259" i="1"/>
  <c r="H258" i="1"/>
  <c r="G258" i="1"/>
  <c r="D258" i="1"/>
  <c r="C258" i="1"/>
  <c r="H257" i="1"/>
  <c r="G257" i="1"/>
  <c r="D257" i="1"/>
  <c r="C257" i="1"/>
  <c r="D256" i="1"/>
  <c r="H256" i="1" s="1"/>
  <c r="C256" i="1"/>
  <c r="H255" i="1"/>
  <c r="D255" i="1"/>
  <c r="G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D248" i="1"/>
  <c r="G248" i="1" s="1"/>
  <c r="C248" i="1"/>
  <c r="H247" i="1"/>
  <c r="G247" i="1"/>
  <c r="D247" i="1"/>
  <c r="C247" i="1"/>
  <c r="H246" i="1"/>
  <c r="G246" i="1"/>
  <c r="D246" i="1"/>
  <c r="C246" i="1"/>
  <c r="H245" i="1"/>
  <c r="G245" i="1"/>
  <c r="D245" i="1"/>
  <c r="C245" i="1"/>
  <c r="H244" i="1"/>
  <c r="G244" i="1"/>
  <c r="D244" i="1"/>
  <c r="C244" i="1"/>
  <c r="D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C212" i="1"/>
  <c r="C211" i="1"/>
  <c r="H210" i="1"/>
  <c r="D210" i="1"/>
  <c r="G210" i="1" s="1"/>
  <c r="C210" i="1"/>
  <c r="G209" i="1"/>
  <c r="D209" i="1"/>
  <c r="H209" i="1" s="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G201" i="1"/>
  <c r="D201" i="1"/>
  <c r="H201" i="1" s="1"/>
  <c r="C201" i="1"/>
  <c r="H200" i="1"/>
  <c r="G200" i="1"/>
  <c r="D200" i="1"/>
  <c r="C200" i="1"/>
  <c r="H199" i="1"/>
  <c r="G199" i="1"/>
  <c r="D199" i="1"/>
  <c r="C199" i="1"/>
  <c r="G198" i="1"/>
  <c r="D198" i="1"/>
  <c r="H198" i="1" s="1"/>
  <c r="C198" i="1"/>
  <c r="H197" i="1"/>
  <c r="G197" i="1"/>
  <c r="D197" i="1"/>
  <c r="C197" i="1"/>
  <c r="H196" i="1"/>
  <c r="G196" i="1"/>
  <c r="D196" i="1"/>
  <c r="C196" i="1"/>
  <c r="H195" i="1"/>
  <c r="G195" i="1"/>
  <c r="D195" i="1"/>
  <c r="C195" i="1"/>
  <c r="H194" i="1"/>
  <c r="G194" i="1"/>
  <c r="D194" i="1"/>
  <c r="C194" i="1"/>
  <c r="D193" i="1"/>
  <c r="G191" i="1"/>
  <c r="D191" i="1"/>
  <c r="H191" i="1" s="1"/>
  <c r="C191" i="1"/>
  <c r="H190" i="1"/>
  <c r="G190" i="1"/>
  <c r="D190" i="1"/>
  <c r="C190" i="1"/>
  <c r="D189" i="1"/>
  <c r="G189" i="1" s="1"/>
  <c r="C189" i="1"/>
  <c r="H188" i="1"/>
  <c r="G188" i="1"/>
  <c r="D188" i="1"/>
  <c r="C188" i="1"/>
  <c r="G187" i="1"/>
  <c r="D187" i="1"/>
  <c r="H187" i="1" s="1"/>
  <c r="C187" i="1"/>
  <c r="H186" i="1"/>
  <c r="D186" i="1"/>
  <c r="G186" i="1" s="1"/>
  <c r="C186" i="1"/>
  <c r="H185" i="1"/>
  <c r="D185" i="1"/>
  <c r="G185" i="1" s="1"/>
  <c r="C185" i="1"/>
  <c r="C184" i="1"/>
  <c r="H183" i="1"/>
  <c r="G183" i="1"/>
  <c r="D183" i="1"/>
  <c r="C183" i="1"/>
  <c r="H182" i="1"/>
  <c r="G182" i="1"/>
  <c r="D182" i="1"/>
  <c r="C182" i="1"/>
  <c r="D181" i="1"/>
  <c r="H181" i="1" s="1"/>
  <c r="C181" i="1"/>
  <c r="H180" i="1"/>
  <c r="G180" i="1"/>
  <c r="D180" i="1"/>
  <c r="C180" i="1"/>
  <c r="H179" i="1"/>
  <c r="G179" i="1"/>
  <c r="D179" i="1"/>
  <c r="C179" i="1"/>
  <c r="G178" i="1"/>
  <c r="D178" i="1"/>
  <c r="H178" i="1" s="1"/>
  <c r="C178" i="1"/>
  <c r="G177" i="1"/>
  <c r="D177" i="1"/>
  <c r="H177" i="1" s="1"/>
  <c r="C177" i="1"/>
  <c r="G176" i="1"/>
  <c r="D176" i="1"/>
  <c r="H176" i="1" s="1"/>
  <c r="C176" i="1"/>
  <c r="G175" i="1"/>
  <c r="D175" i="1"/>
  <c r="H175" i="1" s="1"/>
  <c r="C175" i="1"/>
  <c r="D174" i="1"/>
  <c r="H174" i="1" s="1"/>
  <c r="C174" i="1"/>
  <c r="D173" i="1"/>
  <c r="H173" i="1" s="1"/>
  <c r="C173" i="1"/>
  <c r="D172" i="1"/>
  <c r="H172" i="1" s="1"/>
  <c r="C172" i="1"/>
  <c r="H171" i="1"/>
  <c r="G171" i="1"/>
  <c r="D171" i="1"/>
  <c r="C171" i="1"/>
  <c r="D170" i="1"/>
  <c r="H170" i="1" s="1"/>
  <c r="C170" i="1"/>
  <c r="G169" i="1"/>
  <c r="D169" i="1"/>
  <c r="H169" i="1" s="1"/>
  <c r="C169" i="1"/>
  <c r="D168" i="1"/>
  <c r="H168" i="1" s="1"/>
  <c r="C168" i="1"/>
  <c r="D167" i="1"/>
  <c r="H167" i="1" s="1"/>
  <c r="C167" i="1"/>
  <c r="D166" i="1"/>
  <c r="H166" i="1" s="1"/>
  <c r="C166" i="1"/>
  <c r="D165" i="1"/>
  <c r="H165" i="1" s="1"/>
  <c r="C165" i="1"/>
  <c r="H164" i="1"/>
  <c r="D164" i="1"/>
  <c r="G164" i="1" s="1"/>
  <c r="C164" i="1"/>
  <c r="D163" i="1"/>
  <c r="H163" i="1" s="1"/>
  <c r="C163" i="1"/>
  <c r="H162" i="1"/>
  <c r="G162" i="1"/>
  <c r="D162" i="1"/>
  <c r="C162" i="1"/>
  <c r="D161" i="1"/>
  <c r="H161" i="1" s="1"/>
  <c r="C161" i="1"/>
  <c r="D160" i="1"/>
  <c r="H160" i="1" s="1"/>
  <c r="C160" i="1"/>
  <c r="C159" i="1"/>
  <c r="H158" i="1"/>
  <c r="G158" i="1"/>
  <c r="D158" i="1"/>
  <c r="C158" i="1"/>
  <c r="D157" i="1"/>
  <c r="H157" i="1" s="1"/>
  <c r="C157" i="1"/>
  <c r="H156" i="1"/>
  <c r="G156" i="1"/>
  <c r="D156" i="1"/>
  <c r="C156" i="1"/>
  <c r="D155" i="1"/>
  <c r="H154" i="1"/>
  <c r="D154" i="1"/>
  <c r="G154" i="1" s="1"/>
  <c r="C154" i="1"/>
  <c r="D153" i="1"/>
  <c r="H153" i="1" s="1"/>
  <c r="C153" i="1"/>
  <c r="D152" i="1"/>
  <c r="H152" i="1" s="1"/>
  <c r="C152" i="1"/>
  <c r="H151" i="1"/>
  <c r="G151" i="1"/>
  <c r="D151" i="1"/>
  <c r="C151" i="1"/>
  <c r="D150" i="1"/>
  <c r="C150" i="1"/>
  <c r="D149" i="1"/>
  <c r="C149" i="1"/>
  <c r="D146" i="1"/>
  <c r="H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5" i="1" s="1"/>
  <c r="C135" i="1"/>
  <c r="H134" i="1"/>
  <c r="G134" i="1"/>
  <c r="D134" i="1"/>
  <c r="C134" i="1"/>
  <c r="H133" i="1"/>
  <c r="G133" i="1"/>
  <c r="D133" i="1"/>
  <c r="C133" i="1"/>
  <c r="D132" i="1"/>
  <c r="H132" i="1" s="1"/>
  <c r="C132" i="1"/>
  <c r="D131" i="1"/>
  <c r="H131" i="1" s="1"/>
  <c r="C131" i="1"/>
  <c r="C130" i="1"/>
  <c r="C129" i="1"/>
  <c r="H128" i="1"/>
  <c r="G128" i="1"/>
  <c r="D128" i="1"/>
  <c r="C128" i="1"/>
  <c r="H127" i="1"/>
  <c r="G127" i="1"/>
  <c r="D127" i="1"/>
  <c r="C127" i="1"/>
  <c r="D126" i="1"/>
  <c r="H126" i="1" s="1"/>
  <c r="C126" i="1"/>
  <c r="D125" i="1"/>
  <c r="H125" i="1" s="1"/>
  <c r="C125" i="1"/>
  <c r="H124" i="1"/>
  <c r="D124" i="1"/>
  <c r="G124" i="1" s="1"/>
  <c r="C124" i="1"/>
  <c r="H123" i="1"/>
  <c r="G123" i="1"/>
  <c r="D123" i="1"/>
  <c r="C123" i="1"/>
  <c r="H122" i="1"/>
  <c r="G122" i="1"/>
  <c r="D122" i="1"/>
  <c r="C122" i="1"/>
  <c r="H121" i="1"/>
  <c r="G121" i="1"/>
  <c r="D121" i="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G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G81" i="1"/>
  <c r="D81" i="1"/>
  <c r="H81" i="1" s="1"/>
  <c r="C81" i="1"/>
  <c r="H80" i="1"/>
  <c r="G80" i="1"/>
  <c r="D80" i="1"/>
  <c r="C80"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C70" i="1"/>
  <c r="H69" i="1"/>
  <c r="G69" i="1"/>
  <c r="D69" i="1"/>
  <c r="C69" i="1"/>
  <c r="H68" i="1"/>
  <c r="G68" i="1"/>
  <c r="D68" i="1"/>
  <c r="C68" i="1"/>
  <c r="H67" i="1"/>
  <c r="G67" i="1"/>
  <c r="D67" i="1"/>
  <c r="C67" i="1"/>
  <c r="H66" i="1"/>
  <c r="G66" i="1"/>
  <c r="D66" i="1"/>
  <c r="C66" i="1"/>
  <c r="D65" i="1"/>
  <c r="H65" i="1" s="1"/>
  <c r="C65" i="1"/>
  <c r="G64"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297" i="9" l="1"/>
  <c r="B297" i="9" s="1"/>
  <c r="H1224" i="1"/>
  <c r="H1223" i="1"/>
  <c r="E281" i="9"/>
  <c r="B281" i="9" s="1"/>
  <c r="G1229" i="1"/>
  <c r="E282" i="9"/>
  <c r="B282" i="9" s="1"/>
  <c r="J1458" i="1"/>
  <c r="H1229" i="1"/>
  <c r="E245" i="5"/>
  <c r="D1222" i="1" s="1"/>
  <c r="H1227" i="1"/>
  <c r="H1264" i="1"/>
  <c r="G1264" i="1"/>
  <c r="H1274" i="1"/>
  <c r="G1141" i="1"/>
  <c r="H1137" i="1"/>
  <c r="H1232" i="1"/>
  <c r="H1244" i="1"/>
  <c r="G292" i="1"/>
  <c r="H288" i="1"/>
  <c r="H150" i="1"/>
  <c r="G149" i="1"/>
  <c r="H1427" i="1"/>
  <c r="H1423" i="1"/>
  <c r="G1263" i="1"/>
  <c r="C1454" i="1"/>
  <c r="C1453" i="1"/>
  <c r="G1453" i="1" s="1"/>
  <c r="G1454" i="1"/>
  <c r="H1454" i="1"/>
  <c r="H1455" i="1"/>
  <c r="G1576" i="1"/>
  <c r="G1560" i="1"/>
  <c r="G1536" i="1"/>
  <c r="D49" i="8"/>
  <c r="G1484" i="1"/>
  <c r="G1492" i="1"/>
  <c r="H1509" i="1"/>
  <c r="H1501" i="1"/>
  <c r="G1504" i="1"/>
  <c r="D6" i="8"/>
  <c r="C1481" i="1" s="1"/>
  <c r="F129" i="6"/>
  <c r="G1423" i="1"/>
  <c r="G1427" i="1"/>
  <c r="E23" i="9"/>
  <c r="B23" i="9" s="1"/>
  <c r="E275" i="9"/>
  <c r="F219" i="9"/>
  <c r="B219" i="9" s="1"/>
  <c r="H709" i="1"/>
  <c r="H669" i="1"/>
  <c r="H668" i="1"/>
  <c r="G291" i="1"/>
  <c r="B275" i="9"/>
  <c r="H644" i="1"/>
  <c r="G645" i="1"/>
  <c r="H643" i="1"/>
  <c r="G1265" i="1"/>
  <c r="G1244" i="1"/>
  <c r="G1240" i="1"/>
  <c r="E299" i="9"/>
  <c r="B299" i="9" s="1"/>
  <c r="E295" i="9"/>
  <c r="B295" i="9" s="1"/>
  <c r="G641" i="1"/>
  <c r="G413" i="1"/>
  <c r="H411" i="1"/>
  <c r="H412" i="1"/>
  <c r="G289" i="1"/>
  <c r="G1217" i="1"/>
  <c r="F239" i="5"/>
  <c r="F259" i="5"/>
  <c r="G1223" i="1"/>
  <c r="G1224" i="1"/>
  <c r="H1166" i="1"/>
  <c r="H1157" i="1"/>
  <c r="H1160" i="1"/>
  <c r="H1156" i="1"/>
  <c r="H1155" i="1"/>
  <c r="H1149" i="1"/>
  <c r="F170" i="5"/>
  <c r="H1148" i="1"/>
  <c r="G1151" i="1"/>
  <c r="G1148" i="1"/>
  <c r="G1149" i="1"/>
  <c r="G1138" i="1"/>
  <c r="G1048" i="1"/>
  <c r="G1050" i="1"/>
  <c r="E69" i="5"/>
  <c r="G1018" i="1"/>
  <c r="G1041" i="1"/>
  <c r="G1042" i="1"/>
  <c r="F63" i="5"/>
  <c r="D1030" i="1"/>
  <c r="H1028" i="1"/>
  <c r="G1023" i="1"/>
  <c r="H1022" i="1"/>
  <c r="H1020" i="1"/>
  <c r="H1015" i="1"/>
  <c r="G1007" i="1"/>
  <c r="G1008" i="1"/>
  <c r="G1006" i="1"/>
  <c r="G1003" i="1"/>
  <c r="G1002" i="1"/>
  <c r="G1001" i="1"/>
  <c r="G1000" i="1"/>
  <c r="G997" i="1"/>
  <c r="G999" i="1"/>
  <c r="E12" i="5"/>
  <c r="D990" i="1" s="1"/>
  <c r="G996" i="1"/>
  <c r="G991" i="1"/>
  <c r="F13" i="5"/>
  <c r="G989" i="1"/>
  <c r="G986" i="1"/>
  <c r="G987" i="1"/>
  <c r="E33" i="9"/>
  <c r="B33" i="9" s="1"/>
  <c r="G371" i="1"/>
  <c r="G364" i="1"/>
  <c r="F369" i="4"/>
  <c r="G365" i="1"/>
  <c r="G355" i="1"/>
  <c r="G256" i="1"/>
  <c r="E57" i="9"/>
  <c r="B57" i="9" s="1"/>
  <c r="F225" i="9"/>
  <c r="B225" i="9" s="1"/>
  <c r="E196" i="4"/>
  <c r="D192" i="1" s="1"/>
  <c r="G206" i="1"/>
  <c r="G207" i="1"/>
  <c r="F202" i="4"/>
  <c r="E54" i="9"/>
  <c r="B54" i="9" s="1"/>
  <c r="H189" i="1"/>
  <c r="F223" i="9"/>
  <c r="B223" i="9" s="1"/>
  <c r="E46" i="9"/>
  <c r="B46" i="9" s="1"/>
  <c r="F222" i="9"/>
  <c r="B222" i="9" s="1"/>
  <c r="F221" i="9"/>
  <c r="G181" i="1"/>
  <c r="E42" i="9"/>
  <c r="B42" i="9" s="1"/>
  <c r="G173" i="1"/>
  <c r="G174" i="1"/>
  <c r="G172" i="1"/>
  <c r="G170" i="1"/>
  <c r="G168" i="1"/>
  <c r="G167" i="1"/>
  <c r="F169" i="4"/>
  <c r="G165" i="1"/>
  <c r="G166" i="1"/>
  <c r="G163" i="1"/>
  <c r="G160" i="1"/>
  <c r="G161" i="1"/>
  <c r="G157" i="1"/>
  <c r="E152" i="4"/>
  <c r="D148" i="1" s="1"/>
  <c r="G153" i="1"/>
  <c r="H149" i="1"/>
  <c r="G152" i="1"/>
  <c r="G150" i="1"/>
  <c r="G135" i="1"/>
  <c r="G146" i="1"/>
  <c r="G132" i="1"/>
  <c r="G131" i="1"/>
  <c r="G126" i="1"/>
  <c r="G125" i="1"/>
  <c r="G108" i="1"/>
  <c r="G113" i="1"/>
  <c r="E38" i="9"/>
  <c r="B38" i="9" s="1"/>
  <c r="G65" i="1"/>
  <c r="F68" i="4"/>
  <c r="E30" i="9"/>
  <c r="B30" i="9" s="1"/>
  <c r="E286" i="9"/>
  <c r="B286" i="9" s="1"/>
  <c r="E287" i="9"/>
  <c r="B287" i="9" s="1"/>
  <c r="E32" i="9"/>
  <c r="B32" i="9" s="1"/>
  <c r="F215" i="9"/>
  <c r="B215" i="9" s="1"/>
  <c r="E293" i="9"/>
  <c r="B293" i="9" s="1"/>
  <c r="E27" i="9"/>
  <c r="B27" i="9" s="1"/>
  <c r="F217" i="9"/>
  <c r="B217" i="9" s="1"/>
  <c r="E285" i="9"/>
  <c r="B285" i="9" s="1"/>
  <c r="H1465" i="1"/>
  <c r="G1465" i="1"/>
  <c r="H1469" i="1"/>
  <c r="G1469" i="1"/>
  <c r="H1475" i="1"/>
  <c r="G1475" i="1"/>
  <c r="H1478" i="1"/>
  <c r="G1478" i="1"/>
  <c r="I1478" i="1" s="1"/>
  <c r="G1541" i="1"/>
  <c r="H1541" i="1"/>
  <c r="H1554" i="1"/>
  <c r="G1554" i="1"/>
  <c r="H1559" i="1"/>
  <c r="G1559" i="1"/>
  <c r="H1573" i="1"/>
  <c r="G1573" i="1"/>
  <c r="E89" i="6"/>
  <c r="D1383" i="1" s="1"/>
  <c r="D1384" i="1"/>
  <c r="H1440" i="1"/>
  <c r="G1440" i="1"/>
  <c r="I1440" i="1" s="1"/>
  <c r="J1440" i="1"/>
  <c r="I1447" i="1"/>
  <c r="H1448" i="1"/>
  <c r="G1448" i="1"/>
  <c r="I1448" i="1" s="1"/>
  <c r="I1451" i="1"/>
  <c r="H1452" i="1"/>
  <c r="G1452" i="1"/>
  <c r="I1452" i="1" s="1"/>
  <c r="I1455" i="1"/>
  <c r="H1456" i="1"/>
  <c r="G1456" i="1"/>
  <c r="I1459" i="1"/>
  <c r="H1460" i="1"/>
  <c r="G1460" i="1"/>
  <c r="J1465" i="1"/>
  <c r="J1478" i="1"/>
  <c r="H1491" i="1"/>
  <c r="G1491" i="1"/>
  <c r="H1507" i="1"/>
  <c r="G1507" i="1"/>
  <c r="H1519" i="1"/>
  <c r="G1519" i="1"/>
  <c r="H1535" i="1"/>
  <c r="G1535" i="1"/>
  <c r="G1549" i="1"/>
  <c r="H1549" i="1"/>
  <c r="H1562" i="1"/>
  <c r="G1562" i="1"/>
  <c r="H1567" i="1"/>
  <c r="G1567" i="1"/>
  <c r="D79" i="1"/>
  <c r="E82" i="4"/>
  <c r="D78" i="1" s="1"/>
  <c r="F83" i="4"/>
  <c r="F502" i="4"/>
  <c r="C496" i="1"/>
  <c r="F515" i="4"/>
  <c r="C509" i="1"/>
  <c r="D1056" i="1"/>
  <c r="F119" i="5"/>
  <c r="D118" i="5"/>
  <c r="C1097" i="1"/>
  <c r="H1442" i="1"/>
  <c r="G1442" i="1"/>
  <c r="I1442" i="1" s="1"/>
  <c r="J1442" i="1"/>
  <c r="E133" i="4"/>
  <c r="D129" i="1" s="1"/>
  <c r="D130" i="1"/>
  <c r="F159" i="4"/>
  <c r="C155" i="1"/>
  <c r="I27" i="3"/>
  <c r="D1408" i="1"/>
  <c r="I1462" i="1"/>
  <c r="H1463" i="1"/>
  <c r="G1463" i="1"/>
  <c r="I1466" i="1"/>
  <c r="H1467" i="1"/>
  <c r="G1467" i="1"/>
  <c r="H1470" i="1"/>
  <c r="G1470" i="1"/>
  <c r="I1472" i="1"/>
  <c r="H1473" i="1"/>
  <c r="G1473" i="1"/>
  <c r="H1476" i="1"/>
  <c r="G1476" i="1"/>
  <c r="I1476" i="1" s="1"/>
  <c r="I1479" i="1"/>
  <c r="H1487" i="1"/>
  <c r="G1487" i="1"/>
  <c r="H1503" i="1"/>
  <c r="G1503" i="1"/>
  <c r="H1531" i="1"/>
  <c r="G1531" i="1"/>
  <c r="H1538" i="1"/>
  <c r="G1538" i="1"/>
  <c r="H1543" i="1"/>
  <c r="G1543" i="1"/>
  <c r="G1557" i="1"/>
  <c r="H1557" i="1"/>
  <c r="H1570" i="1"/>
  <c r="G1570" i="1"/>
  <c r="D224" i="1"/>
  <c r="E224" i="4"/>
  <c r="D220" i="1" s="1"/>
  <c r="F247" i="4"/>
  <c r="C243" i="1"/>
  <c r="E263" i="4"/>
  <c r="D259" i="1" s="1"/>
  <c r="D260" i="1"/>
  <c r="H1471" i="1"/>
  <c r="G1471" i="1"/>
  <c r="H1495" i="1"/>
  <c r="G1495" i="1"/>
  <c r="H1511" i="1"/>
  <c r="G1511" i="1"/>
  <c r="H1523" i="1"/>
  <c r="G1523" i="1"/>
  <c r="E593" i="4"/>
  <c r="D606" i="1"/>
  <c r="H1444" i="1"/>
  <c r="G1444" i="1"/>
  <c r="J1444" i="1"/>
  <c r="H1446" i="1"/>
  <c r="G1446" i="1"/>
  <c r="I1446" i="1" s="1"/>
  <c r="H1450" i="1"/>
  <c r="G1450" i="1"/>
  <c r="H1458" i="1"/>
  <c r="G1458" i="1"/>
  <c r="H1483" i="1"/>
  <c r="G1483" i="1"/>
  <c r="H1499" i="1"/>
  <c r="G1499" i="1"/>
  <c r="H1515" i="1"/>
  <c r="G1515" i="1"/>
  <c r="H1527" i="1"/>
  <c r="G1527" i="1"/>
  <c r="H1546" i="1"/>
  <c r="G1546" i="1"/>
  <c r="H1551" i="1"/>
  <c r="G1551" i="1"/>
  <c r="G1565" i="1"/>
  <c r="H1565" i="1"/>
  <c r="F7" i="4"/>
  <c r="C3" i="1"/>
  <c r="D36" i="1"/>
  <c r="E7" i="4"/>
  <c r="E163" i="4"/>
  <c r="D159" i="1" s="1"/>
  <c r="D184" i="1"/>
  <c r="F197" i="4"/>
  <c r="D196" i="4"/>
  <c r="C193" i="1"/>
  <c r="E215" i="4"/>
  <c r="D211" i="1" s="1"/>
  <c r="D212" i="1"/>
  <c r="H1577" i="1"/>
  <c r="G1577" i="1"/>
  <c r="F45" i="4"/>
  <c r="D44" i="4"/>
  <c r="F82" i="4"/>
  <c r="F153" i="4"/>
  <c r="D152" i="4"/>
  <c r="F473" i="4"/>
  <c r="D472" i="4"/>
  <c r="F568" i="4"/>
  <c r="D567" i="4"/>
  <c r="F35" i="6"/>
  <c r="H25" i="3"/>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74" i="1"/>
  <c r="F133" i="4"/>
  <c r="F300" i="4"/>
  <c r="D299" i="4"/>
  <c r="F242" i="5"/>
  <c r="D238" i="5"/>
  <c r="F246" i="5"/>
  <c r="D245" i="5"/>
  <c r="F5" i="6"/>
  <c r="H24" i="3"/>
  <c r="H1537" i="1"/>
  <c r="G1542" i="1"/>
  <c r="H1545" i="1"/>
  <c r="G1550" i="1"/>
  <c r="H1553" i="1"/>
  <c r="G1558" i="1"/>
  <c r="H1561" i="1"/>
  <c r="G1566" i="1"/>
  <c r="H1569" i="1"/>
  <c r="G1578" i="1"/>
  <c r="D50" i="4"/>
  <c r="F106" i="4"/>
  <c r="F125" i="4"/>
  <c r="D124" i="4"/>
  <c r="F134" i="4"/>
  <c r="F188" i="4"/>
  <c r="D224" i="4"/>
  <c r="F231" i="4"/>
  <c r="E298" i="4"/>
  <c r="F422" i="4"/>
  <c r="D421" i="4"/>
  <c r="F629" i="4"/>
  <c r="D625" i="4"/>
  <c r="D644" i="4"/>
  <c r="F417" i="4"/>
  <c r="E421" i="4"/>
  <c r="F585" i="4"/>
  <c r="D580" i="4"/>
  <c r="F599" i="4"/>
  <c r="D593" i="4"/>
  <c r="D68" i="5"/>
  <c r="H289" i="9"/>
  <c r="E289" i="9" s="1"/>
  <c r="B289" i="9" s="1"/>
  <c r="E87" i="5"/>
  <c r="D1065" i="1" s="1"/>
  <c r="G309" i="9"/>
  <c r="E309" i="9" s="1"/>
  <c r="B309" i="9" s="1"/>
  <c r="F190" i="5"/>
  <c r="D206" i="5"/>
  <c r="F351" i="4"/>
  <c r="E363" i="4"/>
  <c r="D358" i="1" s="1"/>
  <c r="E644" i="4"/>
  <c r="D638" i="1" s="1"/>
  <c r="E643" i="4"/>
  <c r="D637" i="1" s="1"/>
  <c r="E484" i="4"/>
  <c r="D478" i="1" s="1"/>
  <c r="E515" i="4"/>
  <c r="D509" i="1" s="1"/>
  <c r="F535" i="4"/>
  <c r="D529" i="4"/>
  <c r="F45" i="5"/>
  <c r="D12" i="5"/>
  <c r="F180" i="5"/>
  <c r="D177" i="5"/>
  <c r="E35" i="6"/>
  <c r="D89" i="6"/>
  <c r="D5" i="7"/>
  <c r="G189" i="9"/>
  <c r="E189" i="9" s="1"/>
  <c r="B189" i="9" s="1"/>
  <c r="F364" i="4"/>
  <c r="D363" i="4"/>
  <c r="D643" i="4"/>
  <c r="F416" i="4"/>
  <c r="D459" i="4"/>
  <c r="F466" i="4"/>
  <c r="F485" i="4"/>
  <c r="D484" i="4"/>
  <c r="F78" i="5"/>
  <c r="H307" i="9"/>
  <c r="E176" i="5"/>
  <c r="E5" i="7"/>
  <c r="D42" i="8"/>
  <c r="H165" i="9"/>
  <c r="E106" i="9"/>
  <c r="B106" i="9" s="1"/>
  <c r="F88" i="5"/>
  <c r="B131" i="9"/>
  <c r="B135" i="9"/>
  <c r="G166" i="9"/>
  <c r="E143" i="9"/>
  <c r="B143" i="9" s="1"/>
  <c r="E146" i="5"/>
  <c r="E290" i="9"/>
  <c r="B290"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0" i="9"/>
  <c r="E190" i="9" s="1"/>
  <c r="B190" i="9" s="1"/>
  <c r="G165" i="9"/>
  <c r="E165" i="9" s="1"/>
  <c r="B165" i="9" s="1"/>
  <c r="G164" i="9"/>
  <c r="E164" i="9" s="1"/>
  <c r="B164" i="9" s="1"/>
  <c r="G163" i="9"/>
  <c r="E163" i="9" s="1"/>
  <c r="B163" i="9" s="1"/>
  <c r="G162" i="9"/>
  <c r="E162" i="9" s="1"/>
  <c r="B162" i="9" s="1"/>
  <c r="G161" i="9"/>
  <c r="E161" i="9" s="1"/>
  <c r="B161" i="9" s="1"/>
  <c r="G191" i="9"/>
  <c r="E191" i="9" s="1"/>
  <c r="B191"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E102" i="9"/>
  <c r="B102" i="9" s="1"/>
  <c r="B107" i="9"/>
  <c r="E110" i="9"/>
  <c r="B110" i="9" s="1"/>
  <c r="E114" i="9"/>
  <c r="B114" i="9" s="1"/>
  <c r="E118" i="9"/>
  <c r="B118" i="9" s="1"/>
  <c r="E122" i="9"/>
  <c r="B122" i="9" s="1"/>
  <c r="E126" i="9"/>
  <c r="B126" i="9" s="1"/>
  <c r="E130" i="9"/>
  <c r="B130" i="9" s="1"/>
  <c r="E134" i="9"/>
  <c r="B134" i="9" s="1"/>
  <c r="F218" i="9"/>
  <c r="B218" i="9" s="1"/>
  <c r="F226" i="9"/>
  <c r="B226" i="9" s="1"/>
  <c r="F234" i="9"/>
  <c r="B234" i="9" s="1"/>
  <c r="F242" i="9"/>
  <c r="B242" i="9" s="1"/>
  <c r="F250" i="9"/>
  <c r="B250" i="9" s="1"/>
  <c r="F258" i="9"/>
  <c r="B258" i="9" s="1"/>
  <c r="B263" i="9"/>
  <c r="E296" i="9"/>
  <c r="B296" i="9" s="1"/>
  <c r="B302" i="9"/>
  <c r="B220" i="9"/>
  <c r="B221" i="9"/>
  <c r="B228" i="9"/>
  <c r="B229" i="9"/>
  <c r="B236" i="9"/>
  <c r="B237" i="9"/>
  <c r="B244" i="9"/>
  <c r="B245" i="9"/>
  <c r="B252" i="9"/>
  <c r="B253" i="9"/>
  <c r="B260" i="9"/>
  <c r="B261" i="9"/>
  <c r="B268" i="9"/>
  <c r="B269" i="9"/>
  <c r="E283" i="9"/>
  <c r="B283" i="9" s="1"/>
  <c r="E292" i="9"/>
  <c r="B292" i="9" s="1"/>
  <c r="H1453" i="1" l="1"/>
  <c r="E237" i="5"/>
  <c r="E175" i="5" s="1"/>
  <c r="D1152" i="1" s="1"/>
  <c r="I1458" i="1"/>
  <c r="G312" i="9"/>
  <c r="E312" i="9" s="1"/>
  <c r="B312" i="9" s="1"/>
  <c r="D43" i="8"/>
  <c r="G313" i="9" s="1"/>
  <c r="E313" i="9" s="1"/>
  <c r="B313" i="9" s="1"/>
  <c r="C1524" i="1"/>
  <c r="H19" i="9"/>
  <c r="E19" i="9" s="1"/>
  <c r="B19" i="9" s="1"/>
  <c r="G1481" i="1"/>
  <c r="H1481" i="1"/>
  <c r="B192" i="9"/>
  <c r="F69" i="5"/>
  <c r="D1047" i="1"/>
  <c r="H1030" i="1"/>
  <c r="G1030" i="1"/>
  <c r="E7" i="5"/>
  <c r="I20" i="3" s="1"/>
  <c r="E350" i="4"/>
  <c r="E408" i="4" s="1"/>
  <c r="D403" i="1" s="1"/>
  <c r="I25" i="3"/>
  <c r="D1329" i="1"/>
  <c r="F580" i="4"/>
  <c r="C574" i="1"/>
  <c r="F567" i="4"/>
  <c r="C561" i="1"/>
  <c r="G224" i="1"/>
  <c r="H224" i="1"/>
  <c r="F146" i="5"/>
  <c r="D1124" i="1"/>
  <c r="I22" i="3"/>
  <c r="D1153" i="1"/>
  <c r="F643" i="4"/>
  <c r="C637" i="1"/>
  <c r="E141" i="6"/>
  <c r="H21" i="3"/>
  <c r="C1046" i="1"/>
  <c r="F625" i="4"/>
  <c r="C619" i="1"/>
  <c r="D293" i="1"/>
  <c r="F50" i="4"/>
  <c r="C46" i="1"/>
  <c r="F245" i="5"/>
  <c r="C1222" i="1"/>
  <c r="F299" i="4"/>
  <c r="D298" i="4"/>
  <c r="C294" i="1"/>
  <c r="G193" i="1"/>
  <c r="H193" i="1"/>
  <c r="G159" i="1"/>
  <c r="H159" i="1"/>
  <c r="H606" i="1"/>
  <c r="G606" i="1"/>
  <c r="I1471" i="1"/>
  <c r="H243" i="1"/>
  <c r="G243" i="1"/>
  <c r="H1408" i="1"/>
  <c r="G1408" i="1"/>
  <c r="G130" i="1"/>
  <c r="H130" i="1"/>
  <c r="H1056" i="1"/>
  <c r="G1056" i="1"/>
  <c r="H496" i="1"/>
  <c r="G496" i="1"/>
  <c r="H78" i="1"/>
  <c r="G78" i="1"/>
  <c r="I29" i="3"/>
  <c r="D1436" i="1"/>
  <c r="D7" i="5"/>
  <c r="F12" i="5"/>
  <c r="C990" i="1"/>
  <c r="F644" i="4"/>
  <c r="C638" i="1"/>
  <c r="G21" i="9"/>
  <c r="H21" i="9"/>
  <c r="F152" i="4"/>
  <c r="D151" i="4"/>
  <c r="C148" i="1"/>
  <c r="G211" i="1"/>
  <c r="H211" i="1"/>
  <c r="H259" i="1"/>
  <c r="G259" i="1"/>
  <c r="F213" i="9"/>
  <c r="B213" i="9" s="1"/>
  <c r="K1450" i="9"/>
  <c r="C1517" i="1"/>
  <c r="I34" i="3"/>
  <c r="F363" i="4"/>
  <c r="D350" i="4"/>
  <c r="C358" i="1"/>
  <c r="G315" i="9"/>
  <c r="E315" i="9" s="1"/>
  <c r="H29" i="3"/>
  <c r="C1436" i="1"/>
  <c r="G307" i="9"/>
  <c r="E307" i="9" s="1"/>
  <c r="B307" i="9" s="1"/>
  <c r="F177" i="5"/>
  <c r="D176" i="5"/>
  <c r="C1154" i="1"/>
  <c r="D528" i="4"/>
  <c r="F529" i="4"/>
  <c r="C523" i="1"/>
  <c r="F593" i="4"/>
  <c r="C587" i="1"/>
  <c r="E420" i="4"/>
  <c r="D415" i="1"/>
  <c r="F124" i="4"/>
  <c r="C120" i="1"/>
  <c r="F472" i="4"/>
  <c r="C466" i="1"/>
  <c r="F196" i="4"/>
  <c r="C192" i="1"/>
  <c r="D3" i="1"/>
  <c r="G3" i="1" s="1"/>
  <c r="E6" i="4"/>
  <c r="I1450" i="1"/>
  <c r="E528" i="4"/>
  <c r="D587" i="1"/>
  <c r="I1473" i="1"/>
  <c r="I1463" i="1"/>
  <c r="H129" i="1"/>
  <c r="G129" i="1"/>
  <c r="H1097" i="1"/>
  <c r="G1097" i="1"/>
  <c r="E68" i="5"/>
  <c r="H79" i="1"/>
  <c r="G79" i="1"/>
  <c r="I1456" i="1"/>
  <c r="H1384" i="1"/>
  <c r="G1384" i="1"/>
  <c r="I1465" i="1"/>
  <c r="F484" i="4"/>
  <c r="C478" i="1"/>
  <c r="D345" i="1"/>
  <c r="G310" i="9"/>
  <c r="E310" i="9" s="1"/>
  <c r="B310" i="9" s="1"/>
  <c r="F206" i="5"/>
  <c r="C1183" i="1"/>
  <c r="H184" i="1"/>
  <c r="G184" i="1"/>
  <c r="E166" i="9"/>
  <c r="B166" i="9" s="1"/>
  <c r="F459" i="4"/>
  <c r="C453" i="1"/>
  <c r="F89" i="6"/>
  <c r="C1383" i="1"/>
  <c r="H1065" i="1"/>
  <c r="G1065" i="1"/>
  <c r="F421" i="4"/>
  <c r="D420" i="4"/>
  <c r="C415" i="1"/>
  <c r="F224" i="4"/>
  <c r="C220" i="1"/>
  <c r="D141" i="6"/>
  <c r="F238" i="5"/>
  <c r="D237" i="5"/>
  <c r="C1215" i="1"/>
  <c r="E151" i="4"/>
  <c r="C40" i="1"/>
  <c r="F44" i="4"/>
  <c r="D6" i="4"/>
  <c r="H212" i="1"/>
  <c r="G212" i="1"/>
  <c r="G36" i="1"/>
  <c r="H36" i="1"/>
  <c r="I1444" i="1"/>
  <c r="G260" i="1"/>
  <c r="H260" i="1"/>
  <c r="I1467" i="1"/>
  <c r="G155" i="1"/>
  <c r="H155" i="1"/>
  <c r="F118" i="5"/>
  <c r="C1096" i="1"/>
  <c r="H509" i="1"/>
  <c r="G509" i="1"/>
  <c r="F163" i="4"/>
  <c r="I1460" i="1"/>
  <c r="I23" i="3" l="1"/>
  <c r="D1214" i="1"/>
  <c r="G1524" i="1"/>
  <c r="H1524" i="1"/>
  <c r="I35" i="3"/>
  <c r="C1518" i="1"/>
  <c r="E311" i="9"/>
  <c r="H1047" i="1"/>
  <c r="G1047" i="1"/>
  <c r="D985" i="1"/>
  <c r="E407" i="4"/>
  <c r="D402" i="1" s="1"/>
  <c r="E21" i="9"/>
  <c r="B21" i="9" s="1"/>
  <c r="H40" i="1"/>
  <c r="G40" i="1"/>
  <c r="I17" i="3"/>
  <c r="E289" i="4"/>
  <c r="E290" i="4" s="1"/>
  <c r="D286" i="1" s="1"/>
  <c r="D147" i="1"/>
  <c r="D635" i="4"/>
  <c r="F420" i="4"/>
  <c r="C414" i="1"/>
  <c r="H1383" i="1"/>
  <c r="G1383" i="1"/>
  <c r="H192" i="1"/>
  <c r="G192" i="1"/>
  <c r="H120" i="1"/>
  <c r="G120" i="1"/>
  <c r="H587" i="1"/>
  <c r="G587" i="1"/>
  <c r="D636" i="4"/>
  <c r="F528" i="4"/>
  <c r="C522" i="1"/>
  <c r="H46" i="1"/>
  <c r="G46" i="1"/>
  <c r="H619" i="1"/>
  <c r="G619" i="1"/>
  <c r="H1096" i="1"/>
  <c r="G1096" i="1"/>
  <c r="D412" i="4"/>
  <c r="F6" i="4"/>
  <c r="H16" i="3"/>
  <c r="C2" i="1"/>
  <c r="H1215" i="1"/>
  <c r="G1215" i="1"/>
  <c r="G220" i="1"/>
  <c r="H220" i="1"/>
  <c r="H1154" i="1"/>
  <c r="G1154" i="1"/>
  <c r="H1436" i="1"/>
  <c r="G1436" i="1"/>
  <c r="D408" i="4"/>
  <c r="F350" i="4"/>
  <c r="C345" i="1"/>
  <c r="H17" i="3"/>
  <c r="C147" i="1"/>
  <c r="D289" i="4"/>
  <c r="F151" i="4"/>
  <c r="H638" i="1"/>
  <c r="G638" i="1"/>
  <c r="D6" i="5"/>
  <c r="H20" i="3"/>
  <c r="C985" i="1"/>
  <c r="F7" i="5"/>
  <c r="I28" i="3"/>
  <c r="D1435" i="1"/>
  <c r="H561" i="1"/>
  <c r="G561" i="1"/>
  <c r="H1329" i="1"/>
  <c r="H9" i="3"/>
  <c r="G1329" i="1"/>
  <c r="G415" i="1"/>
  <c r="H415" i="1"/>
  <c r="F141" i="6"/>
  <c r="H28" i="3"/>
  <c r="C1435" i="1"/>
  <c r="H478" i="1"/>
  <c r="G478" i="1"/>
  <c r="E6" i="5"/>
  <c r="I21" i="3"/>
  <c r="D1046" i="1"/>
  <c r="H1046" i="1" s="1"/>
  <c r="E636" i="4"/>
  <c r="D630" i="1" s="1"/>
  <c r="D522" i="1"/>
  <c r="G358" i="1"/>
  <c r="H358" i="1"/>
  <c r="G1517" i="1"/>
  <c r="H1517" i="1"/>
  <c r="H11" i="3"/>
  <c r="H148" i="1"/>
  <c r="G148" i="1"/>
  <c r="D407" i="4"/>
  <c r="C293" i="1"/>
  <c r="F298" i="4"/>
  <c r="F68" i="5"/>
  <c r="H3" i="1"/>
  <c r="F237" i="5"/>
  <c r="H23" i="3"/>
  <c r="C1214" i="1"/>
  <c r="H453" i="1"/>
  <c r="G453" i="1"/>
  <c r="G317" i="9"/>
  <c r="E317" i="9" s="1"/>
  <c r="E412" i="4"/>
  <c r="I16" i="3"/>
  <c r="D2" i="1"/>
  <c r="H466" i="1"/>
  <c r="G466" i="1"/>
  <c r="H523" i="1"/>
  <c r="G523" i="1"/>
  <c r="F176" i="5"/>
  <c r="D175" i="5"/>
  <c r="H22" i="3"/>
  <c r="C1153" i="1"/>
  <c r="H1222" i="1"/>
  <c r="G1222" i="1"/>
  <c r="H637" i="1"/>
  <c r="G637" i="1"/>
  <c r="H1183" i="1"/>
  <c r="G1183" i="1"/>
  <c r="E635" i="4"/>
  <c r="D629" i="1" s="1"/>
  <c r="D414" i="1"/>
  <c r="B315" i="9"/>
  <c r="E314" i="9"/>
  <c r="I10" i="3" s="1"/>
  <c r="H990" i="1"/>
  <c r="G990" i="1"/>
  <c r="G294" i="1"/>
  <c r="H294" i="1"/>
  <c r="H1124" i="1"/>
  <c r="G1124" i="1"/>
  <c r="H574" i="1"/>
  <c r="G574" i="1"/>
  <c r="H1518" i="1" l="1"/>
  <c r="G1518" i="1"/>
  <c r="G1046" i="1"/>
  <c r="K3" i="9"/>
  <c r="H345" i="1"/>
  <c r="G345" i="1"/>
  <c r="H1153" i="1"/>
  <c r="G1153" i="1"/>
  <c r="E316" i="9"/>
  <c r="I9" i="3" s="1"/>
  <c r="B317" i="9"/>
  <c r="G284" i="9"/>
  <c r="E284" i="9" s="1"/>
  <c r="B284" i="9" s="1"/>
  <c r="G278" i="9"/>
  <c r="F6" i="5"/>
  <c r="C984" i="1"/>
  <c r="D413" i="4"/>
  <c r="D414" i="4" s="1"/>
  <c r="D291" i="4"/>
  <c r="F289" i="4"/>
  <c r="C285" i="1"/>
  <c r="H522" i="1"/>
  <c r="G522" i="1"/>
  <c r="H1214" i="1"/>
  <c r="G1214" i="1"/>
  <c r="H414" i="1"/>
  <c r="G414" i="1"/>
  <c r="H293" i="1"/>
  <c r="G293" i="1"/>
  <c r="N3" i="9"/>
  <c r="I11" i="3"/>
  <c r="H1435" i="1"/>
  <c r="G1435" i="1"/>
  <c r="H147" i="1"/>
  <c r="G147" i="1"/>
  <c r="F408" i="4"/>
  <c r="C403" i="1"/>
  <c r="D639" i="4"/>
  <c r="F412" i="4"/>
  <c r="C407" i="1"/>
  <c r="F635" i="4"/>
  <c r="C629" i="1"/>
  <c r="E639" i="4"/>
  <c r="D407" i="1"/>
  <c r="E413" i="4"/>
  <c r="E414" i="4" s="1"/>
  <c r="D409" i="1" s="1"/>
  <c r="E291" i="4"/>
  <c r="D287" i="1" s="1"/>
  <c r="D285" i="1"/>
  <c r="F175" i="5"/>
  <c r="C1152" i="1"/>
  <c r="F407" i="4"/>
  <c r="C402" i="1"/>
  <c r="H278" i="9"/>
  <c r="D984" i="1"/>
  <c r="H985" i="1"/>
  <c r="G985" i="1"/>
  <c r="H2" i="1"/>
  <c r="G2" i="1"/>
  <c r="D290" i="4"/>
  <c r="F636" i="4"/>
  <c r="C630" i="1"/>
  <c r="F414" i="4" l="1"/>
  <c r="C409" i="1"/>
  <c r="F290" i="4"/>
  <c r="C286" i="1"/>
  <c r="G403" i="1"/>
  <c r="H403" i="1"/>
  <c r="H285" i="1"/>
  <c r="G285" i="1"/>
  <c r="H8" i="3"/>
  <c r="H984" i="1"/>
  <c r="G984" i="1"/>
  <c r="D633" i="1"/>
  <c r="F639" i="4"/>
  <c r="C633" i="1"/>
  <c r="H402" i="1"/>
  <c r="G402" i="1"/>
  <c r="H407" i="1"/>
  <c r="G407" i="1"/>
  <c r="H630" i="1"/>
  <c r="G630" i="1"/>
  <c r="H1152" i="1"/>
  <c r="G1152" i="1"/>
  <c r="E640" i="4"/>
  <c r="E415" i="4"/>
  <c r="D410" i="1" s="1"/>
  <c r="D408" i="1"/>
  <c r="H629" i="1"/>
  <c r="G629" i="1"/>
  <c r="F291" i="4"/>
  <c r="C287" i="1"/>
  <c r="E278" i="9"/>
  <c r="D640" i="4"/>
  <c r="D415" i="4"/>
  <c r="F413" i="4"/>
  <c r="C408" i="1"/>
  <c r="D642" i="4" l="1"/>
  <c r="F640" i="4"/>
  <c r="C634" i="1"/>
  <c r="E642" i="4"/>
  <c r="D634" i="1"/>
  <c r="E277" i="9"/>
  <c r="B278" i="9"/>
  <c r="H633" i="1"/>
  <c r="G633" i="1"/>
  <c r="E641" i="4"/>
  <c r="H287" i="1"/>
  <c r="G287" i="1"/>
  <c r="H286" i="1"/>
  <c r="G286" i="1"/>
  <c r="F415" i="4"/>
  <c r="C410" i="1"/>
  <c r="D641" i="4"/>
  <c r="M3" i="9"/>
  <c r="I8" i="3"/>
  <c r="H409" i="1"/>
  <c r="G409" i="1"/>
  <c r="G408" i="1"/>
  <c r="H408" i="1"/>
  <c r="H634" i="1" l="1"/>
  <c r="G634" i="1"/>
  <c r="E646" i="4"/>
  <c r="D636" i="1"/>
  <c r="F641" i="4"/>
  <c r="D645" i="4"/>
  <c r="C635" i="1"/>
  <c r="E645" i="4"/>
  <c r="D635" i="1"/>
  <c r="G410" i="1"/>
  <c r="H410" i="1"/>
  <c r="F642" i="4"/>
  <c r="D646" i="4"/>
  <c r="C636" i="1"/>
  <c r="F646" i="4" l="1"/>
  <c r="H19" i="3"/>
  <c r="C640" i="1"/>
  <c r="I19" i="3"/>
  <c r="D640" i="1"/>
  <c r="I18" i="3"/>
  <c r="D639" i="1"/>
  <c r="H635" i="1"/>
  <c r="G635" i="1"/>
  <c r="H7" i="3"/>
  <c r="H636" i="1"/>
  <c r="G636" i="1"/>
  <c r="F645" i="4"/>
  <c r="H18" i="3"/>
  <c r="C639" i="1"/>
  <c r="G276" i="9"/>
  <c r="E276" i="9" s="1"/>
  <c r="B276" i="9" s="1"/>
  <c r="H639" i="1" l="1"/>
  <c r="G639" i="1"/>
  <c r="H640" i="1"/>
  <c r="G640" i="1"/>
  <c r="J3" i="9"/>
  <c r="G274" i="9" l="1"/>
  <c r="M272" i="9"/>
  <c r="L272" i="9"/>
  <c r="H274" i="9"/>
  <c r="H18" i="9"/>
  <c r="G18" i="9"/>
  <c r="E18" i="9" s="1"/>
  <c r="B18" i="9" s="1"/>
  <c r="H17" i="9"/>
  <c r="M16" i="9"/>
  <c r="L15" i="9"/>
  <c r="K13" i="9"/>
  <c r="I11" i="9"/>
  <c r="J10" i="9"/>
  <c r="K9" i="9"/>
  <c r="I7" i="9"/>
  <c r="J6" i="9"/>
  <c r="K5" i="9"/>
  <c r="G17" i="9"/>
  <c r="K6" i="9"/>
  <c r="J11" i="9"/>
  <c r="I17" i="9"/>
  <c r="I5" i="9"/>
  <c r="K11" i="9"/>
  <c r="H16" i="9"/>
  <c r="J5" i="9"/>
  <c r="L16" i="9"/>
  <c r="K10" i="9"/>
  <c r="I9" i="9"/>
  <c r="J7" i="9"/>
  <c r="I12" i="9"/>
  <c r="K7" i="9"/>
  <c r="J12" i="9"/>
  <c r="J17" i="9"/>
  <c r="I6" i="9"/>
  <c r="K12" i="9"/>
  <c r="G16" i="9"/>
  <c r="J9" i="9"/>
  <c r="H15" i="9"/>
  <c r="I8" i="9"/>
  <c r="M15" i="9"/>
  <c r="J8" i="9"/>
  <c r="I13" i="9"/>
  <c r="K8" i="9"/>
  <c r="J13" i="9"/>
  <c r="G15" i="9"/>
  <c r="E15" i="9" s="1"/>
  <c r="F272" i="9" l="1"/>
  <c r="B272" i="9" s="1"/>
  <c r="E10" i="9"/>
  <c r="B10" i="9" s="1"/>
  <c r="E16" i="9"/>
  <c r="E9" i="9"/>
  <c r="B9" i="9" s="1"/>
  <c r="E11" i="9"/>
  <c r="B11" i="9" s="1"/>
  <c r="F20" i="9"/>
  <c r="E7" i="9"/>
  <c r="B7" i="9" s="1"/>
  <c r="E8" i="9"/>
  <c r="B8" i="9" s="1"/>
  <c r="E13" i="9"/>
  <c r="B13" i="9" s="1"/>
  <c r="E6" i="9"/>
  <c r="B6" i="9" s="1"/>
  <c r="E12" i="9"/>
  <c r="B12" i="9" s="1"/>
  <c r="F16" i="9"/>
  <c r="E5" i="9"/>
  <c r="E17" i="9"/>
  <c r="B17" i="9" s="1"/>
  <c r="F15" i="9"/>
  <c r="E274" i="9"/>
  <c r="B16" i="9" l="1"/>
  <c r="F14" i="9"/>
  <c r="F3" i="9" s="1"/>
  <c r="E4" i="9"/>
  <c r="B5" i="9"/>
  <c r="E14" i="9"/>
  <c r="B274" i="9"/>
  <c r="E20" i="9"/>
  <c r="I7" i="3" s="1"/>
  <c r="B15"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<sst xmlns="http://schemas.openxmlformats.org/spreadsheetml/2006/main" count="4369" uniqueCount="3421">
  <si>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</si>
  <si>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</si>
  <si>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</si>
  <si>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</si>
  <si>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</si>
  <si>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</si>
  <si>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</si>
  <si>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</si>
  <si>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</si>
  <si>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</si>
  <si>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</si>
  <si>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</si>
  <si>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</si>
  <si>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</si>
  <si>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</si>
  <si>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</si>
  <si>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</si>
  <si>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</si>
  <si>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</si>
  <si>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</si>
  <si>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</si>
  <si>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</si>
  <si>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</si>
  <si>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</si>
  <si>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</si>
  <si>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</si>
  <si>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</si>
  <si>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</si>
  <si>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</si>
  <si>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</si>
  <si>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</si>
  <si>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ZA STARIJE OSOBE MALI KARTEC, KRK</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</si>
  <si>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</si>
  <si>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</si>
  <si>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</si>
  <si>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</si>
  <si>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</si>
  <si>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</si>
  <si>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</si>
  <si>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</si>
  <si>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</si>
  <si>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</si>
  <si>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</si>
  <si>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</si>
  <si>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</si>
  <si>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</si>
  <si>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</si>
  <si>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</si>
  <si>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</si>
  <si>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7657 - DOM ZA STARIJE OSOBE MALI KARTEC, KRK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</si>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</sst>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1757189.3299999998</v>
      </c>
      <c r="D2" s="6">
        <f>'PR-RAS'!E6</f>
        <v>2037406.24</v>
      </c>
      <c r="E2" s="6">
        <v>0</v>
      </c>
      <c r="F2" s="6">
        <v>0</v>
      </c>
      <c r="G2" s="7">
        <f t="shared" ref="G2:G264" si="0">(B2/1000)*(C2*1+D2*2)</f>
        <v>5832.0018099999998</v>
      </c>
      <c r="H2" s="7">
        <f t="shared" ref="H2:H264" si="1">ABS(C2-ROUND(C2,0))+ABS(D2-ROUND(D2,0))</f>
        <v>0.56999999983236194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7963.75</v>
      </c>
      <c r="D46" s="1">
        <f>'PR-RAS'!E50</f>
        <v>30161.34</v>
      </c>
      <c r="E46" s="1">
        <v>0</v>
      </c>
      <c r="F46" s="1">
        <v>0</v>
      </c>
      <c r="G46" s="2">
        <f t="shared" si="0"/>
        <v>3072.8893499999995</v>
      </c>
      <c r="H46" s="2">
        <f t="shared" si="1"/>
        <v>0.59000000000014552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7963.75</v>
      </c>
      <c r="D64" s="1">
        <f>'PR-RAS'!E68</f>
        <v>30161.34</v>
      </c>
      <c r="E64" s="1">
        <v>0</v>
      </c>
      <c r="F64" s="1">
        <v>0</v>
      </c>
      <c r="G64" s="2">
        <f t="shared" si="0"/>
        <v>4302.0450899999996</v>
      </c>
      <c r="H64" s="2">
        <f t="shared" si="1"/>
        <v>0.59000000000014552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7963.75</v>
      </c>
      <c r="D65" s="1">
        <f>'PR-RAS'!E69</f>
        <v>30161.34</v>
      </c>
      <c r="E65" s="1">
        <v>0</v>
      </c>
      <c r="F65" s="1">
        <v>0</v>
      </c>
      <c r="G65" s="2">
        <f t="shared" si="0"/>
        <v>4370.3315199999997</v>
      </c>
      <c r="H65" s="2">
        <f t="shared" si="1"/>
        <v>0.59000000000014552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32.72</v>
      </c>
      <c r="D78" s="1">
        <f>'PR-RAS'!E82</f>
        <v>29.4</v>
      </c>
      <c r="E78" s="1">
        <v>0</v>
      </c>
      <c r="F78" s="1">
        <v>0</v>
      </c>
      <c r="G78" s="2">
        <f t="shared" si="0"/>
        <v>7.04704</v>
      </c>
      <c r="H78" s="2">
        <f t="shared" si="1"/>
        <v>0.67999999999999972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32.72</v>
      </c>
      <c r="D79" s="1">
        <f>'PR-RAS'!E83</f>
        <v>29.4</v>
      </c>
      <c r="E79" s="1">
        <v>0</v>
      </c>
      <c r="F79" s="1">
        <v>0</v>
      </c>
      <c r="G79" s="2">
        <f t="shared" si="0"/>
        <v>7.13856</v>
      </c>
      <c r="H79" s="2">
        <f t="shared" si="1"/>
        <v>0.67999999999999972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32.72</v>
      </c>
      <c r="D81" s="1">
        <f>'PR-RAS'!E85</f>
        <v>29.4</v>
      </c>
      <c r="E81" s="1">
        <v>0</v>
      </c>
      <c r="F81" s="1">
        <v>0</v>
      </c>
      <c r="G81" s="2">
        <f t="shared" si="0"/>
        <v>7.3216000000000001</v>
      </c>
      <c r="H81" s="2">
        <f t="shared" si="1"/>
        <v>0.67999999999999972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1302252.93</v>
      </c>
      <c r="D102" s="1">
        <f>'PR-RAS'!E106</f>
        <v>1430097.91</v>
      </c>
      <c r="E102" s="1">
        <v>0</v>
      </c>
      <c r="F102" s="1">
        <v>0</v>
      </c>
      <c r="G102" s="2">
        <f t="shared" si="0"/>
        <v>420407.32375000004</v>
      </c>
      <c r="H102" s="2">
        <f t="shared" si="1"/>
        <v>0.16000000014901161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1302252.93</v>
      </c>
      <c r="D108" s="1">
        <f>'PR-RAS'!E112</f>
        <v>1430097.91</v>
      </c>
      <c r="E108" s="1">
        <v>0</v>
      </c>
      <c r="F108" s="1">
        <v>0</v>
      </c>
      <c r="G108" s="2">
        <f t="shared" si="0"/>
        <v>445382.01624999999</v>
      </c>
      <c r="H108" s="2">
        <f t="shared" si="1"/>
        <v>0.16000000014901161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1302252.93</v>
      </c>
      <c r="D113" s="1">
        <f>'PR-RAS'!E117</f>
        <v>1430097.91</v>
      </c>
      <c r="E113" s="1">
        <v>0</v>
      </c>
      <c r="F113" s="1">
        <v>0</v>
      </c>
      <c r="G113" s="2">
        <f t="shared" si="0"/>
        <v>466194.26</v>
      </c>
      <c r="H113" s="2">
        <f t="shared" si="1"/>
        <v>0.16000000014901161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9147.98</v>
      </c>
      <c r="D120" s="1">
        <f>'PR-RAS'!E124</f>
        <v>3145.31</v>
      </c>
      <c r="E120" s="1">
        <v>0</v>
      </c>
      <c r="F120" s="1">
        <v>0</v>
      </c>
      <c r="G120" s="2">
        <f t="shared" si="0"/>
        <v>1837.1933999999997</v>
      </c>
      <c r="H120" s="2">
        <f t="shared" si="1"/>
        <v>0.33000000000038199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331.38</v>
      </c>
      <c r="D121" s="1">
        <f>'PR-RAS'!E125</f>
        <v>12.31</v>
      </c>
      <c r="E121" s="1">
        <v>0</v>
      </c>
      <c r="F121" s="1">
        <v>0</v>
      </c>
      <c r="G121" s="2">
        <f t="shared" si="0"/>
        <v>42.72</v>
      </c>
      <c r="H121" s="2">
        <f t="shared" si="1"/>
        <v>0.68999999999999595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331.38</v>
      </c>
      <c r="D123" s="1">
        <f>'PR-RAS'!E127</f>
        <v>12.31</v>
      </c>
      <c r="E123" s="1">
        <v>0</v>
      </c>
      <c r="F123" s="1">
        <v>0</v>
      </c>
      <c r="G123" s="2">
        <f t="shared" si="0"/>
        <v>43.432000000000002</v>
      </c>
      <c r="H123" s="2">
        <f t="shared" si="1"/>
        <v>0.68999999999999595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8816.6</v>
      </c>
      <c r="D124" s="1">
        <f>'PR-RAS'!E128</f>
        <v>3133</v>
      </c>
      <c r="E124" s="1">
        <v>0</v>
      </c>
      <c r="F124" s="1">
        <v>0</v>
      </c>
      <c r="G124" s="2">
        <f t="shared" si="0"/>
        <v>1855.1597999999999</v>
      </c>
      <c r="H124" s="2">
        <f t="shared" si="1"/>
        <v>0.3999999999996362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40</v>
      </c>
      <c r="E125" s="1">
        <v>0</v>
      </c>
      <c r="F125" s="1">
        <v>0</v>
      </c>
      <c r="G125" s="2">
        <f t="shared" si="0"/>
        <v>9.92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8816.6</v>
      </c>
      <c r="D126" s="1">
        <f>'PR-RAS'!E130</f>
        <v>3093</v>
      </c>
      <c r="E126" s="1">
        <v>0</v>
      </c>
      <c r="F126" s="1">
        <v>0</v>
      </c>
      <c r="G126" s="2">
        <f t="shared" si="0"/>
        <v>1875.325</v>
      </c>
      <c r="H126" s="2">
        <f t="shared" si="1"/>
        <v>0.3999999999996362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431585.66</v>
      </c>
      <c r="D129" s="1">
        <f>'PR-RAS'!E133</f>
        <v>568770.19999999995</v>
      </c>
      <c r="E129" s="1">
        <v>0</v>
      </c>
      <c r="F129" s="1">
        <v>0</v>
      </c>
      <c r="G129" s="2">
        <f t="shared" si="0"/>
        <v>200848.13567999998</v>
      </c>
      <c r="H129" s="2">
        <f t="shared" si="1"/>
        <v>0.53999999997904524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431585.66</v>
      </c>
      <c r="D130" s="1">
        <f>'PR-RAS'!E134</f>
        <v>568770.19999999995</v>
      </c>
      <c r="E130" s="1">
        <v>0</v>
      </c>
      <c r="F130" s="1">
        <v>0</v>
      </c>
      <c r="G130" s="2">
        <f t="shared" si="0"/>
        <v>202417.26173999999</v>
      </c>
      <c r="H130" s="2">
        <f t="shared" si="1"/>
        <v>0.53999999997904524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424153.18</v>
      </c>
      <c r="D131" s="1">
        <f>'PR-RAS'!E135</f>
        <v>560037.71</v>
      </c>
      <c r="E131" s="1">
        <v>0</v>
      </c>
      <c r="F131" s="1">
        <v>0</v>
      </c>
      <c r="G131" s="2">
        <f t="shared" si="0"/>
        <v>200749.71799999999</v>
      </c>
      <c r="H131" s="2">
        <f t="shared" si="1"/>
        <v>0.47000000003026798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7432.48</v>
      </c>
      <c r="D132" s="1">
        <f>'PR-RAS'!E136</f>
        <v>8732.49</v>
      </c>
      <c r="E132" s="1">
        <v>0</v>
      </c>
      <c r="F132" s="1">
        <v>0</v>
      </c>
      <c r="G132" s="2">
        <f t="shared" si="0"/>
        <v>3261.5672599999998</v>
      </c>
      <c r="H132" s="2">
        <f t="shared" si="1"/>
        <v>0.96999999999934516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6206.29</v>
      </c>
      <c r="D135" s="1">
        <f>'PR-RAS'!E139</f>
        <v>5202.08</v>
      </c>
      <c r="E135" s="1">
        <v>0</v>
      </c>
      <c r="F135" s="1">
        <v>0</v>
      </c>
      <c r="G135" s="2">
        <f t="shared" si="0"/>
        <v>2225.8003000000003</v>
      </c>
      <c r="H135" s="2">
        <f t="shared" si="1"/>
        <v>0.36999999999989086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6206.29</v>
      </c>
      <c r="D146" s="1">
        <f>'PR-RAS'!E150</f>
        <v>5202.08</v>
      </c>
      <c r="E146" s="1">
        <v>0</v>
      </c>
      <c r="F146" s="1">
        <v>0</v>
      </c>
      <c r="G146" s="2">
        <f t="shared" si="0"/>
        <v>2408.5152499999999</v>
      </c>
      <c r="H146" s="2">
        <f t="shared" si="1"/>
        <v>0.36999999999989086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1732619.27</v>
      </c>
      <c r="D147" s="1">
        <f>'PR-RAS'!E151</f>
        <v>1991502.19</v>
      </c>
      <c r="E147" s="1">
        <v>0</v>
      </c>
      <c r="F147" s="1">
        <v>0</v>
      </c>
      <c r="G147" s="2">
        <f t="shared" si="0"/>
        <v>834481.05290000001</v>
      </c>
      <c r="H147" s="2">
        <f t="shared" si="1"/>
        <v>0.4599999999627471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975405.37999999989</v>
      </c>
      <c r="D148" s="1">
        <f>'PR-RAS'!E152</f>
        <v>1125766.81</v>
      </c>
      <c r="E148" s="1">
        <v>0</v>
      </c>
      <c r="F148" s="1">
        <v>0</v>
      </c>
      <c r="G148" s="2">
        <f t="shared" si="0"/>
        <v>474360.033</v>
      </c>
      <c r="H148" s="2">
        <f t="shared" si="1"/>
        <v>0.56999999983236194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801640.60999999987</v>
      </c>
      <c r="D149" s="1">
        <f>'PR-RAS'!E153</f>
        <v>923410.87</v>
      </c>
      <c r="E149" s="1">
        <v>0</v>
      </c>
      <c r="F149" s="1">
        <v>0</v>
      </c>
      <c r="G149" s="2">
        <f t="shared" si="0"/>
        <v>391972.42779999995</v>
      </c>
      <c r="H149" s="2">
        <f t="shared" si="1"/>
        <v>0.52000000013504177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649036.68999999994</v>
      </c>
      <c r="D150" s="1">
        <f>'PR-RAS'!E154</f>
        <v>751979.21</v>
      </c>
      <c r="E150" s="1">
        <v>0</v>
      </c>
      <c r="F150" s="1">
        <v>0</v>
      </c>
      <c r="G150" s="2">
        <f t="shared" si="0"/>
        <v>320796.27138999995</v>
      </c>
      <c r="H150" s="2">
        <f t="shared" si="1"/>
        <v>0.52000000001862645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7196.19</v>
      </c>
      <c r="D152" s="1">
        <f>'PR-RAS'!E156</f>
        <v>12198.12</v>
      </c>
      <c r="E152" s="1">
        <v>0</v>
      </c>
      <c r="F152" s="1">
        <v>0</v>
      </c>
      <c r="G152" s="2">
        <f t="shared" si="0"/>
        <v>4770.4569300000003</v>
      </c>
      <c r="H152" s="2">
        <f t="shared" si="1"/>
        <v>0.31000000000040018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145407.73000000001</v>
      </c>
      <c r="D153" s="1">
        <f>'PR-RAS'!E157</f>
        <v>159233.54</v>
      </c>
      <c r="E153" s="1">
        <v>0</v>
      </c>
      <c r="F153" s="1">
        <v>0</v>
      </c>
      <c r="G153" s="2">
        <f t="shared" si="0"/>
        <v>70508.971120000002</v>
      </c>
      <c r="H153" s="2">
        <f t="shared" si="1"/>
        <v>0.72999999998137355</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44682.28</v>
      </c>
      <c r="D154" s="1">
        <f>'PR-RAS'!E158</f>
        <v>54468.01</v>
      </c>
      <c r="E154" s="1">
        <v>0</v>
      </c>
      <c r="F154" s="1">
        <v>0</v>
      </c>
      <c r="G154" s="2">
        <f t="shared" si="0"/>
        <v>23503.599899999997</v>
      </c>
      <c r="H154" s="2">
        <f t="shared" si="1"/>
        <v>0.29000000000087311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129082.49</v>
      </c>
      <c r="D155" s="1">
        <f>'PR-RAS'!E159</f>
        <v>147887.93</v>
      </c>
      <c r="E155" s="1">
        <v>0</v>
      </c>
      <c r="F155" s="1">
        <v>0</v>
      </c>
      <c r="G155" s="2">
        <f t="shared" si="0"/>
        <v>65428.185899999997</v>
      </c>
      <c r="H155" s="2">
        <f t="shared" si="1"/>
        <v>0.56000000001222361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129082.49</v>
      </c>
      <c r="D157" s="1">
        <f>'PR-RAS'!E161</f>
        <v>147887.93</v>
      </c>
      <c r="E157" s="1">
        <v>0</v>
      </c>
      <c r="F157" s="1">
        <v>0</v>
      </c>
      <c r="G157" s="2">
        <f t="shared" si="0"/>
        <v>66277.902600000001</v>
      </c>
      <c r="H157" s="2">
        <f t="shared" si="1"/>
        <v>0.56000000001222361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749058.20000000007</v>
      </c>
      <c r="D159" s="1">
        <f>'PR-RAS'!E163</f>
        <v>857325.42</v>
      </c>
      <c r="E159" s="1">
        <v>0</v>
      </c>
      <c r="F159" s="1">
        <v>0</v>
      </c>
      <c r="G159" s="2">
        <f t="shared" si="0"/>
        <v>389266.02831999998</v>
      </c>
      <c r="H159" s="2">
        <f t="shared" si="1"/>
        <v>0.62000000011175871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49903.07</v>
      </c>
      <c r="D160" s="1">
        <f>'PR-RAS'!E164</f>
        <v>50490.17</v>
      </c>
      <c r="E160" s="1">
        <v>0</v>
      </c>
      <c r="F160" s="1">
        <v>0</v>
      </c>
      <c r="G160" s="2">
        <f t="shared" si="0"/>
        <v>23990.462190000002</v>
      </c>
      <c r="H160" s="2">
        <f t="shared" si="1"/>
        <v>0.23999999999796273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3490.54</v>
      </c>
      <c r="D161" s="1">
        <f>'PR-RAS'!E165</f>
        <v>5640.38</v>
      </c>
      <c r="E161" s="1">
        <v>0</v>
      </c>
      <c r="F161" s="1">
        <v>0</v>
      </c>
      <c r="G161" s="2">
        <f t="shared" si="0"/>
        <v>2363.4079999999999</v>
      </c>
      <c r="H161" s="2">
        <f t="shared" si="1"/>
        <v>0.84000000000014552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37261.58</v>
      </c>
      <c r="D162" s="1">
        <f>'PR-RAS'!E166</f>
        <v>37855.279999999999</v>
      </c>
      <c r="E162" s="1">
        <v>0</v>
      </c>
      <c r="F162" s="1">
        <v>0</v>
      </c>
      <c r="G162" s="2">
        <f t="shared" si="0"/>
        <v>18188.51454</v>
      </c>
      <c r="H162" s="2">
        <f t="shared" si="1"/>
        <v>0.69999999999708962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8394.9599999999991</v>
      </c>
      <c r="D163" s="1">
        <f>'PR-RAS'!E167</f>
        <v>6793.36</v>
      </c>
      <c r="E163" s="1">
        <v>0</v>
      </c>
      <c r="F163" s="1">
        <v>0</v>
      </c>
      <c r="G163" s="2">
        <f t="shared" si="0"/>
        <v>3561.0321600000002</v>
      </c>
      <c r="H163" s="2">
        <f t="shared" si="1"/>
        <v>0.4000000000005457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755.99</v>
      </c>
      <c r="D164" s="1">
        <f>'PR-RAS'!E168</f>
        <v>201.15</v>
      </c>
      <c r="E164" s="1">
        <v>0</v>
      </c>
      <c r="F164" s="1">
        <v>0</v>
      </c>
      <c r="G164" s="2">
        <f t="shared" si="0"/>
        <v>188.80126999999999</v>
      </c>
      <c r="H164" s="2">
        <f t="shared" si="1"/>
        <v>0.15999999999999659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386987.82</v>
      </c>
      <c r="D165" s="1">
        <f>'PR-RAS'!E169</f>
        <v>462149.33</v>
      </c>
      <c r="E165" s="1">
        <v>0</v>
      </c>
      <c r="F165" s="1">
        <v>0</v>
      </c>
      <c r="G165" s="2">
        <f t="shared" si="0"/>
        <v>215050.98272</v>
      </c>
      <c r="H165" s="2">
        <f t="shared" si="1"/>
        <v>0.51000000000931323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32958.75</v>
      </c>
      <c r="D166" s="1">
        <f>'PR-RAS'!E170</f>
        <v>44651.46</v>
      </c>
      <c r="E166" s="1">
        <v>0</v>
      </c>
      <c r="F166" s="1">
        <v>0</v>
      </c>
      <c r="G166" s="2">
        <f t="shared" si="0"/>
        <v>20173.17555</v>
      </c>
      <c r="H166" s="2">
        <f t="shared" si="1"/>
        <v>0.70999999999912689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183277.25</v>
      </c>
      <c r="D167" s="1">
        <f>'PR-RAS'!E171</f>
        <v>227666.05</v>
      </c>
      <c r="E167" s="1">
        <v>0</v>
      </c>
      <c r="F167" s="1">
        <v>0</v>
      </c>
      <c r="G167" s="2">
        <f t="shared" si="0"/>
        <v>106009.15210000001</v>
      </c>
      <c r="H167" s="2">
        <f t="shared" si="1"/>
        <v>0.29999999998835847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158525.9</v>
      </c>
      <c r="D168" s="1">
        <f>'PR-RAS'!E172</f>
        <v>169298.95</v>
      </c>
      <c r="E168" s="1">
        <v>0</v>
      </c>
      <c r="F168" s="1">
        <v>0</v>
      </c>
      <c r="G168" s="2">
        <f t="shared" si="0"/>
        <v>83019.674600000013</v>
      </c>
      <c r="H168" s="2">
        <f t="shared" si="1"/>
        <v>0.14999999999417923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4072.3</v>
      </c>
      <c r="D169" s="1">
        <f>'PR-RAS'!E173</f>
        <v>7807.24</v>
      </c>
      <c r="E169" s="1">
        <v>0</v>
      </c>
      <c r="F169" s="1">
        <v>0</v>
      </c>
      <c r="G169" s="2">
        <f t="shared" si="0"/>
        <v>3307.3790399999998</v>
      </c>
      <c r="H169" s="2">
        <f t="shared" si="1"/>
        <v>0.53999999999996362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6119.39</v>
      </c>
      <c r="D170" s="1">
        <f>'PR-RAS'!E174</f>
        <v>12576.18</v>
      </c>
      <c r="E170" s="1">
        <v>0</v>
      </c>
      <c r="F170" s="1">
        <v>0</v>
      </c>
      <c r="G170" s="2">
        <f t="shared" si="0"/>
        <v>5284.9257500000003</v>
      </c>
      <c r="H170" s="2">
        <f t="shared" si="1"/>
        <v>0.57000000000061846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2034.23</v>
      </c>
      <c r="D172" s="1">
        <f>'PR-RAS'!E176</f>
        <v>149.44999999999999</v>
      </c>
      <c r="E172" s="1">
        <v>0</v>
      </c>
      <c r="F172" s="1">
        <v>0</v>
      </c>
      <c r="G172" s="2">
        <f t="shared" si="0"/>
        <v>398.96523000000008</v>
      </c>
      <c r="H172" s="2">
        <f t="shared" si="1"/>
        <v>0.68000000000000682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301717.63</v>
      </c>
      <c r="D173" s="1">
        <f>'PR-RAS'!E177</f>
        <v>330702.39</v>
      </c>
      <c r="E173" s="1">
        <v>0</v>
      </c>
      <c r="F173" s="1">
        <v>0</v>
      </c>
      <c r="G173" s="2">
        <f t="shared" si="0"/>
        <v>165657.05452000001</v>
      </c>
      <c r="H173" s="2">
        <f t="shared" si="1"/>
        <v>0.76000000000931323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10811.47</v>
      </c>
      <c r="D174" s="1">
        <f>'PR-RAS'!E178</f>
        <v>11006.72</v>
      </c>
      <c r="E174" s="1">
        <v>0</v>
      </c>
      <c r="F174" s="1">
        <v>0</v>
      </c>
      <c r="G174" s="2">
        <f t="shared" si="0"/>
        <v>5678.709429999999</v>
      </c>
      <c r="H174" s="2">
        <f t="shared" si="1"/>
        <v>0.75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117821.54</v>
      </c>
      <c r="D175" s="1">
        <f>'PR-RAS'!E179</f>
        <v>106832.94</v>
      </c>
      <c r="E175" s="1">
        <v>0</v>
      </c>
      <c r="F175" s="1">
        <v>0</v>
      </c>
      <c r="G175" s="2">
        <f t="shared" si="0"/>
        <v>57678.811079999992</v>
      </c>
      <c r="H175" s="2">
        <f t="shared" si="1"/>
        <v>0.52000000000407454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4958.3900000000003</v>
      </c>
      <c r="D176" s="1">
        <f>'PR-RAS'!E180</f>
        <v>8042.57</v>
      </c>
      <c r="E176" s="1">
        <v>0</v>
      </c>
      <c r="F176" s="1">
        <v>0</v>
      </c>
      <c r="G176" s="2">
        <f t="shared" si="0"/>
        <v>3682.6177499999994</v>
      </c>
      <c r="H176" s="2">
        <f t="shared" si="1"/>
        <v>0.82000000000061846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55416.61</v>
      </c>
      <c r="D177" s="1">
        <f>'PR-RAS'!E181</f>
        <v>59435.5</v>
      </c>
      <c r="E177" s="1">
        <v>0</v>
      </c>
      <c r="F177" s="1">
        <v>0</v>
      </c>
      <c r="G177" s="2">
        <f t="shared" si="0"/>
        <v>30674.619359999997</v>
      </c>
      <c r="H177" s="2">
        <f t="shared" si="1"/>
        <v>0.88999999999941792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6139.34</v>
      </c>
      <c r="D179" s="1">
        <f>'PR-RAS'!E183</f>
        <v>9284.7099999999991</v>
      </c>
      <c r="E179" s="1">
        <v>0</v>
      </c>
      <c r="F179" s="1">
        <v>0</v>
      </c>
      <c r="G179" s="2">
        <f t="shared" si="0"/>
        <v>4398.1592799999999</v>
      </c>
      <c r="H179" s="2">
        <f t="shared" si="1"/>
        <v>0.63000000000101863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8382.1</v>
      </c>
      <c r="D180" s="1">
        <f>'PR-RAS'!E184</f>
        <v>15043.61</v>
      </c>
      <c r="E180" s="1">
        <v>0</v>
      </c>
      <c r="F180" s="1">
        <v>0</v>
      </c>
      <c r="G180" s="2">
        <f t="shared" si="0"/>
        <v>6886.00828</v>
      </c>
      <c r="H180" s="2">
        <f t="shared" si="1"/>
        <v>0.48999999999978172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4910.71</v>
      </c>
      <c r="D181" s="1">
        <f>'PR-RAS'!E185</f>
        <v>7458.84</v>
      </c>
      <c r="E181" s="1">
        <v>0</v>
      </c>
      <c r="F181" s="1">
        <v>0</v>
      </c>
      <c r="G181" s="2">
        <f t="shared" si="0"/>
        <v>3569.1101999999996</v>
      </c>
      <c r="H181" s="2">
        <f t="shared" si="1"/>
        <v>0.4499999999998181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93277.47</v>
      </c>
      <c r="D182" s="1">
        <f>'PR-RAS'!E186</f>
        <v>113597.5</v>
      </c>
      <c r="E182" s="1">
        <v>0</v>
      </c>
      <c r="F182" s="1">
        <v>0</v>
      </c>
      <c r="G182" s="2">
        <f t="shared" si="0"/>
        <v>58005.517069999994</v>
      </c>
      <c r="H182" s="2">
        <f t="shared" si="1"/>
        <v>0.97000000000116415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10449.68</v>
      </c>
      <c r="D184" s="1">
        <f>'PR-RAS'!E188</f>
        <v>13983.53</v>
      </c>
      <c r="E184" s="1">
        <v>0</v>
      </c>
      <c r="F184" s="1">
        <v>0</v>
      </c>
      <c r="G184" s="2">
        <f t="shared" si="0"/>
        <v>7030.2634200000011</v>
      </c>
      <c r="H184" s="2">
        <f t="shared" si="1"/>
        <v>0.78999999999905413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1623.09</v>
      </c>
      <c r="D185" s="1">
        <f>'PR-RAS'!E189</f>
        <v>3816.17</v>
      </c>
      <c r="E185" s="1">
        <v>0</v>
      </c>
      <c r="F185" s="1">
        <v>0</v>
      </c>
      <c r="G185" s="2">
        <f t="shared" si="0"/>
        <v>1702.9991199999999</v>
      </c>
      <c r="H185" s="2">
        <f t="shared" si="1"/>
        <v>0.25999999999999091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2382.16</v>
      </c>
      <c r="D186" s="1">
        <f>'PR-RAS'!E190</f>
        <v>2898.68</v>
      </c>
      <c r="E186" s="1">
        <v>0</v>
      </c>
      <c r="F186" s="1">
        <v>0</v>
      </c>
      <c r="G186" s="2">
        <f t="shared" si="0"/>
        <v>1513.2112</v>
      </c>
      <c r="H186" s="2">
        <f t="shared" si="1"/>
        <v>0.48000000000001819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741.13</v>
      </c>
      <c r="D187" s="1">
        <f>'PR-RAS'!E191</f>
        <v>2451</v>
      </c>
      <c r="E187" s="1">
        <v>0</v>
      </c>
      <c r="F187" s="1">
        <v>0</v>
      </c>
      <c r="G187" s="2">
        <f t="shared" si="0"/>
        <v>1049.6221800000001</v>
      </c>
      <c r="H187" s="2">
        <f t="shared" si="1"/>
        <v>0.12999999999999545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2762.16</v>
      </c>
      <c r="D189" s="1">
        <f>'PR-RAS'!E193</f>
        <v>3369.18</v>
      </c>
      <c r="E189" s="1">
        <v>0</v>
      </c>
      <c r="F189" s="1">
        <v>0</v>
      </c>
      <c r="G189" s="2">
        <f t="shared" si="0"/>
        <v>1786.0977600000001</v>
      </c>
      <c r="H189" s="2">
        <f t="shared" si="1"/>
        <v>0.33999999999969077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2941.14</v>
      </c>
      <c r="D191" s="1">
        <f>'PR-RAS'!E195</f>
        <v>1448.5</v>
      </c>
      <c r="E191" s="1">
        <v>0</v>
      </c>
      <c r="F191" s="1">
        <v>0</v>
      </c>
      <c r="G191" s="2">
        <f t="shared" si="0"/>
        <v>1109.2465999999999</v>
      </c>
      <c r="H191" s="2">
        <f t="shared" si="1"/>
        <v>0.63999999999987267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1630.9299999999998</v>
      </c>
      <c r="D192" s="1">
        <f>'PR-RAS'!E196</f>
        <v>1432.78</v>
      </c>
      <c r="E192" s="1">
        <v>0</v>
      </c>
      <c r="F192" s="1">
        <v>0</v>
      </c>
      <c r="G192" s="2">
        <f t="shared" si="0"/>
        <v>858.82958999999994</v>
      </c>
      <c r="H192" s="2">
        <f t="shared" si="1"/>
        <v>0.29000000000019099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330.61</v>
      </c>
      <c r="D198" s="1">
        <f>'PR-RAS'!E202</f>
        <v>185.55</v>
      </c>
      <c r="E198" s="1">
        <v>0</v>
      </c>
      <c r="F198" s="1">
        <v>0</v>
      </c>
      <c r="G198" s="2">
        <f t="shared" si="0"/>
        <v>138.23687000000001</v>
      </c>
      <c r="H198" s="2">
        <f t="shared" si="1"/>
        <v>0.83999999999997499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330.61</v>
      </c>
      <c r="D201" s="1">
        <f>'PR-RAS'!E205</f>
        <v>185.55</v>
      </c>
      <c r="E201" s="1">
        <v>0</v>
      </c>
      <c r="F201" s="1">
        <v>0</v>
      </c>
      <c r="G201" s="2">
        <f t="shared" si="0"/>
        <v>140.34200000000001</v>
      </c>
      <c r="H201" s="2">
        <f t="shared" si="1"/>
        <v>0.83999999999997499</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1300.32</v>
      </c>
      <c r="D206" s="1">
        <f>'PR-RAS'!E210</f>
        <v>1247.23</v>
      </c>
      <c r="E206" s="1">
        <v>0</v>
      </c>
      <c r="F206" s="1">
        <v>0</v>
      </c>
      <c r="G206" s="2">
        <f t="shared" si="0"/>
        <v>777.92989999999986</v>
      </c>
      <c r="H206" s="2">
        <f t="shared" si="1"/>
        <v>0.54999999999995453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681.08</v>
      </c>
      <c r="D207" s="1">
        <f>'PR-RAS'!E211</f>
        <v>632.71</v>
      </c>
      <c r="E207" s="1">
        <v>0</v>
      </c>
      <c r="F207" s="1">
        <v>0</v>
      </c>
      <c r="G207" s="2">
        <f t="shared" si="0"/>
        <v>400.97899999999998</v>
      </c>
      <c r="H207" s="2">
        <f t="shared" si="1"/>
        <v>0.37000000000000455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28.95</v>
      </c>
      <c r="D208" s="1">
        <f>'PR-RAS'!E212</f>
        <v>0</v>
      </c>
      <c r="E208" s="1">
        <v>0</v>
      </c>
      <c r="F208" s="1">
        <v>0</v>
      </c>
      <c r="G208" s="2">
        <f t="shared" si="0"/>
        <v>5.9926499999999994</v>
      </c>
      <c r="H208" s="2">
        <f t="shared" si="1"/>
        <v>5.0000000000000711E-2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337.26</v>
      </c>
      <c r="D209" s="1">
        <f>'PR-RAS'!E213</f>
        <v>442.02</v>
      </c>
      <c r="E209" s="1">
        <v>0</v>
      </c>
      <c r="F209" s="1">
        <v>0</v>
      </c>
      <c r="G209" s="2">
        <f t="shared" si="0"/>
        <v>254.03039999999999</v>
      </c>
      <c r="H209" s="2">
        <f t="shared" si="1"/>
        <v>0.27999999999997272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253.03</v>
      </c>
      <c r="D210" s="1">
        <f>'PR-RAS'!E214</f>
        <v>172.5</v>
      </c>
      <c r="E210" s="1">
        <v>0</v>
      </c>
      <c r="F210" s="1">
        <v>0</v>
      </c>
      <c r="G210" s="2">
        <f t="shared" si="0"/>
        <v>124.98826999999999</v>
      </c>
      <c r="H210" s="2">
        <f t="shared" si="1"/>
        <v>0.53000000000000114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6524.76</v>
      </c>
      <c r="D248" s="1">
        <f>'PR-RAS'!E252</f>
        <v>6977.18</v>
      </c>
      <c r="E248" s="1">
        <v>0</v>
      </c>
      <c r="F248" s="1">
        <v>0</v>
      </c>
      <c r="G248" s="2">
        <f t="shared" si="0"/>
        <v>5058.3426400000008</v>
      </c>
      <c r="H248" s="2">
        <f t="shared" si="1"/>
        <v>0.42000000000007276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6524.76</v>
      </c>
      <c r="D255" s="1">
        <f>'PR-RAS'!E259</f>
        <v>6977.18</v>
      </c>
      <c r="E255" s="1">
        <v>0</v>
      </c>
      <c r="F255" s="1">
        <v>0</v>
      </c>
      <c r="G255" s="2">
        <f t="shared" si="0"/>
        <v>5201.6964800000005</v>
      </c>
      <c r="H255" s="2">
        <f t="shared" si="1"/>
        <v>0.42000000000007276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6524.76</v>
      </c>
      <c r="D256" s="1">
        <f>'PR-RAS'!E260</f>
        <v>6977.18</v>
      </c>
      <c r="E256" s="1">
        <v>0</v>
      </c>
      <c r="F256" s="1">
        <v>0</v>
      </c>
      <c r="G256" s="2">
        <f t="shared" si="0"/>
        <v>5222.1756000000005</v>
      </c>
      <c r="H256" s="2">
        <f t="shared" si="1"/>
        <v>0.42000000000007276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1732619.27</v>
      </c>
      <c r="D285" s="1">
        <f>'PR-RAS'!E289</f>
        <v>1991502.19</v>
      </c>
      <c r="E285" s="1">
        <v>0</v>
      </c>
      <c r="F285" s="1">
        <v>0</v>
      </c>
      <c r="G285" s="2">
        <f t="shared" si="8"/>
        <v>1623237.1166000001</v>
      </c>
      <c r="H285" s="2">
        <f t="shared" si="9"/>
        <v>0.4599999999627471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24570.059999999823</v>
      </c>
      <c r="D286" s="1">
        <f>'PR-RAS'!E290</f>
        <v>45904.050000000047</v>
      </c>
      <c r="E286" s="1">
        <v>0</v>
      </c>
      <c r="F286" s="1">
        <v>0</v>
      </c>
      <c r="G286" s="2">
        <f t="shared" si="8"/>
        <v>33167.775599999972</v>
      </c>
      <c r="H286" s="2">
        <f t="shared" si="9"/>
        <v>0.10999999986961484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2973.76</v>
      </c>
      <c r="D289" s="1">
        <f>'PR-RAS'!E293</f>
        <v>11142.54</v>
      </c>
      <c r="E289" s="1">
        <v>0</v>
      </c>
      <c r="F289" s="1">
        <v>0</v>
      </c>
      <c r="G289" s="2">
        <f t="shared" si="8"/>
        <v>7274.5459200000005</v>
      </c>
      <c r="H289" s="2">
        <f t="shared" si="9"/>
        <v>0.69999999999890861</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32208.37</v>
      </c>
      <c r="D290" s="1">
        <f>'PR-RAS'!E294</f>
        <v>55505.2</v>
      </c>
      <c r="E290" s="1">
        <v>0</v>
      </c>
      <c r="F290" s="1">
        <v>0</v>
      </c>
      <c r="G290" s="2">
        <f t="shared" si="8"/>
        <v>41390.224529999992</v>
      </c>
      <c r="H290" s="2">
        <f t="shared" si="9"/>
        <v>0.56999999999607098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942.68</v>
      </c>
      <c r="E291" s="1">
        <v>0</v>
      </c>
      <c r="F291" s="1">
        <v>0</v>
      </c>
      <c r="G291" s="2">
        <f t="shared" si="8"/>
        <v>546.75439999999992</v>
      </c>
      <c r="H291" s="2">
        <f t="shared" si="9"/>
        <v>0.32000000000005002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32738.840000000004</v>
      </c>
      <c r="D345" s="1">
        <f>'PR-RAS'!E350</f>
        <v>28960.03</v>
      </c>
      <c r="E345" s="1">
        <v>0</v>
      </c>
      <c r="F345" s="1">
        <v>0</v>
      </c>
      <c r="G345" s="2">
        <f t="shared" si="8"/>
        <v>31186.661599999996</v>
      </c>
      <c r="H345" s="2">
        <f t="shared" si="9"/>
        <v>0.18999999999505235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1204.6300000000001</v>
      </c>
      <c r="D346" s="1">
        <f>'PR-RAS'!E351</f>
        <v>4476.57</v>
      </c>
      <c r="E346" s="1">
        <v>0</v>
      </c>
      <c r="F346" s="1">
        <v>0</v>
      </c>
      <c r="G346" s="2">
        <f t="shared" si="8"/>
        <v>3504.4306499999998</v>
      </c>
      <c r="H346" s="2">
        <f t="shared" si="9"/>
        <v>0.8000000000001819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1204.6300000000001</v>
      </c>
      <c r="D351" s="1">
        <f>'PR-RAS'!E356</f>
        <v>4476.57</v>
      </c>
      <c r="E351" s="1">
        <v>0</v>
      </c>
      <c r="F351" s="1">
        <v>0</v>
      </c>
      <c r="G351" s="2">
        <f t="shared" si="8"/>
        <v>3555.2195000000002</v>
      </c>
      <c r="H351" s="2">
        <f t="shared" si="9"/>
        <v>0.8000000000001819</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362.5</v>
      </c>
      <c r="E354" s="1">
        <v>0</v>
      </c>
      <c r="F354" s="1">
        <v>0</v>
      </c>
      <c r="G354" s="2">
        <f t="shared" si="8"/>
        <v>255.92499999999998</v>
      </c>
      <c r="H354" s="2">
        <f t="shared" si="9"/>
        <v>0.5</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1204.6300000000001</v>
      </c>
      <c r="D355" s="1">
        <f>'PR-RAS'!E360</f>
        <v>4114.07</v>
      </c>
      <c r="E355" s="1">
        <v>0</v>
      </c>
      <c r="F355" s="1">
        <v>0</v>
      </c>
      <c r="G355" s="2">
        <f t="shared" si="8"/>
        <v>3339.2005800000002</v>
      </c>
      <c r="H355" s="2">
        <f t="shared" si="9"/>
        <v>0.43999999999959982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22384.97</v>
      </c>
      <c r="D358" s="1">
        <f>'PR-RAS'!E363</f>
        <v>24483.46</v>
      </c>
      <c r="E358" s="1">
        <v>0</v>
      </c>
      <c r="F358" s="1">
        <v>0</v>
      </c>
      <c r="G358" s="2">
        <f t="shared" si="8"/>
        <v>25472.62473</v>
      </c>
      <c r="H358" s="2">
        <f t="shared" si="9"/>
        <v>0.48999999999796273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22384.97</v>
      </c>
      <c r="D364" s="1">
        <f>'PR-RAS'!E369</f>
        <v>24483.46</v>
      </c>
      <c r="E364" s="1">
        <v>0</v>
      </c>
      <c r="F364" s="1">
        <v>0</v>
      </c>
      <c r="G364" s="2">
        <f t="shared" si="8"/>
        <v>25900.736069999999</v>
      </c>
      <c r="H364" s="2">
        <f t="shared" si="9"/>
        <v>0.48999999999796273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4023.23</v>
      </c>
      <c r="D365" s="1">
        <f>'PR-RAS'!E370</f>
        <v>5600.7</v>
      </c>
      <c r="E365" s="1">
        <v>0</v>
      </c>
      <c r="F365" s="1">
        <v>0</v>
      </c>
      <c r="G365" s="2">
        <f t="shared" si="8"/>
        <v>5541.7653199999995</v>
      </c>
      <c r="H365" s="2">
        <f t="shared" si="9"/>
        <v>0.53000000000020009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1319.8</v>
      </c>
      <c r="D367" s="1">
        <f>'PR-RAS'!E372</f>
        <v>339.11</v>
      </c>
      <c r="E367" s="1">
        <v>0</v>
      </c>
      <c r="F367" s="1">
        <v>0</v>
      </c>
      <c r="G367" s="2">
        <f t="shared" si="8"/>
        <v>731.27531999999997</v>
      </c>
      <c r="H367" s="2">
        <f t="shared" si="9"/>
        <v>0.31000000000005912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1916.52</v>
      </c>
      <c r="D368" s="1">
        <f>'PR-RAS'!E373</f>
        <v>9951.25</v>
      </c>
      <c r="E368" s="1">
        <v>0</v>
      </c>
      <c r="F368" s="1">
        <v>0</v>
      </c>
      <c r="G368" s="2">
        <f t="shared" si="8"/>
        <v>8007.5803400000004</v>
      </c>
      <c r="H368" s="2">
        <f t="shared" si="9"/>
        <v>0.73000000000001819</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15125.42</v>
      </c>
      <c r="D371" s="1">
        <f>'PR-RAS'!E376</f>
        <v>8592.4</v>
      </c>
      <c r="E371" s="1">
        <v>0</v>
      </c>
      <c r="F371" s="1">
        <v>0</v>
      </c>
      <c r="G371" s="2">
        <f t="shared" si="8"/>
        <v>11954.7814</v>
      </c>
      <c r="H371" s="2">
        <f t="shared" si="9"/>
        <v>0.81999999999970896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9149.24</v>
      </c>
      <c r="D397" s="1">
        <f>'PR-RAS'!E402</f>
        <v>0</v>
      </c>
      <c r="E397" s="1">
        <v>0</v>
      </c>
      <c r="F397" s="1">
        <v>0</v>
      </c>
      <c r="G397" s="2">
        <f t="shared" si="8"/>
        <v>3623.0990400000001</v>
      </c>
      <c r="H397" s="2">
        <f t="shared" si="9"/>
        <v>0.23999999999978172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9149.24</v>
      </c>
      <c r="D398" s="1">
        <f>'PR-RAS'!E403</f>
        <v>0</v>
      </c>
      <c r="E398" s="1">
        <v>0</v>
      </c>
      <c r="F398" s="1">
        <v>0</v>
      </c>
      <c r="G398" s="2">
        <f t="shared" si="8"/>
        <v>3632.2482800000002</v>
      </c>
      <c r="H398" s="2">
        <f t="shared" si="9"/>
        <v>0.23999999999978172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32738.840000000004</v>
      </c>
      <c r="D403" s="1">
        <f>'PR-RAS'!E408</f>
        <v>28960.03</v>
      </c>
      <c r="E403" s="1">
        <v>0</v>
      </c>
      <c r="F403" s="1">
        <v>0</v>
      </c>
      <c r="G403" s="2">
        <f t="shared" si="8"/>
        <v>36444.877800000002</v>
      </c>
      <c r="H403" s="2">
        <f t="shared" si="9"/>
        <v>0.18999999999505235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1757189.3299999998</v>
      </c>
      <c r="D407" s="1">
        <f>'PR-RAS'!E412</f>
        <v>2037406.24</v>
      </c>
      <c r="E407" s="1">
        <v>0</v>
      </c>
      <c r="F407" s="1">
        <v>0</v>
      </c>
      <c r="G407" s="2">
        <f t="shared" si="8"/>
        <v>2367792.7348600002</v>
      </c>
      <c r="H407" s="2">
        <f t="shared" si="9"/>
        <v>0.56999999983236194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1765358.11</v>
      </c>
      <c r="D408" s="1">
        <f>'PR-RAS'!E413</f>
        <v>2020462.22</v>
      </c>
      <c r="E408" s="1">
        <v>0</v>
      </c>
      <c r="F408" s="1">
        <v>0</v>
      </c>
      <c r="G408" s="2">
        <f t="shared" si="8"/>
        <v>2363156.9978499999</v>
      </c>
      <c r="H408" s="2">
        <f t="shared" si="9"/>
        <v>0.33000000007450581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16944.020000000019</v>
      </c>
      <c r="E409" s="1">
        <v>0</v>
      </c>
      <c r="F409" s="1">
        <v>0</v>
      </c>
      <c r="G409" s="2">
        <f t="shared" si="8"/>
        <v>13826.320320000013</v>
      </c>
      <c r="H409" s="2">
        <f t="shared" si="9"/>
        <v>2.0000000018626451E-2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8168.7800000002608</v>
      </c>
      <c r="D410" s="1">
        <f>'PR-RAS'!E415</f>
        <v>0</v>
      </c>
      <c r="E410" s="1">
        <v>0</v>
      </c>
      <c r="F410" s="1">
        <v>0</v>
      </c>
      <c r="G410" s="2">
        <f t="shared" si="8"/>
        <v>3341.0310200001063</v>
      </c>
      <c r="H410" s="2">
        <f t="shared" si="9"/>
        <v>0.21999999973922968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2973.76</v>
      </c>
      <c r="D412" s="1">
        <f>'PR-RAS'!E417</f>
        <v>11142.54</v>
      </c>
      <c r="E412" s="1">
        <v>0</v>
      </c>
      <c r="F412" s="1">
        <v>0</v>
      </c>
      <c r="G412" s="2">
        <f t="shared" si="8"/>
        <v>10381.383240000001</v>
      </c>
      <c r="H412" s="2">
        <f t="shared" si="9"/>
        <v>0.69999999999890861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32208.37</v>
      </c>
      <c r="D413" s="1">
        <f>'PR-RAS'!E418</f>
        <v>55505.2</v>
      </c>
      <c r="E413" s="1">
        <v>0</v>
      </c>
      <c r="F413" s="1">
        <v>0</v>
      </c>
      <c r="G413" s="2">
        <f t="shared" si="8"/>
        <v>59006.133239999996</v>
      </c>
      <c r="H413" s="2">
        <f t="shared" si="9"/>
        <v>0.56999999999607098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1757189.3299999998</v>
      </c>
      <c r="D633" s="1">
        <f>'PR-RAS'!E639</f>
        <v>2037406.24</v>
      </c>
      <c r="E633" s="1">
        <v>0</v>
      </c>
      <c r="F633" s="1">
        <v>0</v>
      </c>
      <c r="G633" s="2">
        <f t="shared" si="10"/>
        <v>3685825.1439199997</v>
      </c>
      <c r="H633" s="2">
        <f t="shared" si="11"/>
        <v>0.56999999983236194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1765358.11</v>
      </c>
      <c r="D634" s="1">
        <f>'PR-RAS'!E640</f>
        <v>2020462.22</v>
      </c>
      <c r="E634" s="1">
        <v>0</v>
      </c>
      <c r="F634" s="1">
        <v>0</v>
      </c>
      <c r="G634" s="2">
        <f t="shared" si="10"/>
        <v>3675376.85415</v>
      </c>
      <c r="H634" s="2">
        <f t="shared" si="11"/>
        <v>0.33000000007450581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16944.020000000019</v>
      </c>
      <c r="E635" s="1">
        <v>0</v>
      </c>
      <c r="F635" s="1">
        <v>0</v>
      </c>
      <c r="G635" s="2">
        <f t="shared" si="10"/>
        <v>21485.017360000023</v>
      </c>
      <c r="H635" s="2">
        <f t="shared" si="11"/>
        <v>2.0000000018626451E-2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8168.7800000002608</v>
      </c>
      <c r="D636" s="1">
        <f>'PR-RAS'!E642</f>
        <v>0</v>
      </c>
      <c r="E636" s="1">
        <v>0</v>
      </c>
      <c r="F636" s="1">
        <v>0</v>
      </c>
      <c r="G636" s="2">
        <f t="shared" si="10"/>
        <v>5187.1753000001654</v>
      </c>
      <c r="H636" s="2">
        <f t="shared" si="11"/>
        <v>0.21999999973922968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2973.76</v>
      </c>
      <c r="D638" s="1">
        <f>'PR-RAS'!E644</f>
        <v>11142.54</v>
      </c>
      <c r="E638" s="1">
        <v>0</v>
      </c>
      <c r="F638" s="1">
        <v>0</v>
      </c>
      <c r="G638" s="2">
        <f t="shared" si="10"/>
        <v>16089.881080000003</v>
      </c>
      <c r="H638" s="2">
        <f t="shared" si="11"/>
        <v>0.69999999999890861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5801.4800000000178</v>
      </c>
      <c r="E639" s="1">
        <v>0</v>
      </c>
      <c r="F639" s="1">
        <v>0</v>
      </c>
      <c r="G639" s="2">
        <f t="shared" si="10"/>
        <v>7402.6884800000225</v>
      </c>
      <c r="H639" s="2">
        <f t="shared" si="11"/>
        <v>0.48000000001775334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11142.540000000261</v>
      </c>
      <c r="D640" s="1">
        <f>'PR-RAS'!E646</f>
        <v>0</v>
      </c>
      <c r="E640" s="1">
        <v>0</v>
      </c>
      <c r="F640" s="1">
        <v>0</v>
      </c>
      <c r="G640" s="2">
        <f t="shared" si="10"/>
        <v>7120.0830600001673</v>
      </c>
      <c r="H640" s="2">
        <f t="shared" si="11"/>
        <v>0.4599999997390114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89482.99</v>
      </c>
      <c r="D641" s="1">
        <f>'PR-RAS'!E647</f>
        <v>112901.28</v>
      </c>
      <c r="E641" s="1">
        <v>0</v>
      </c>
      <c r="F641" s="1">
        <v>0</v>
      </c>
      <c r="G641" s="2">
        <f t="shared" si="10"/>
        <v>201782.75200000001</v>
      </c>
      <c r="H641" s="2">
        <f t="shared" si="11"/>
        <v>0.28999999999359716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52697.86</v>
      </c>
      <c r="D642" s="1">
        <f>'PR-RAS'!E649</f>
        <v>50072.46</v>
      </c>
      <c r="E642" s="1">
        <v>0</v>
      </c>
      <c r="F642" s="1">
        <v>0</v>
      </c>
      <c r="G642" s="2">
        <f t="shared" si="10"/>
        <v>97972.221980000002</v>
      </c>
      <c r="H642" s="2">
        <f t="shared" si="11"/>
        <v>0.59999999999854481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2386315.88</v>
      </c>
      <c r="D643" s="1">
        <f>'PR-RAS'!E650</f>
        <v>3094335.49</v>
      </c>
      <c r="E643" s="1">
        <v>0</v>
      </c>
      <c r="F643" s="1">
        <v>0</v>
      </c>
      <c r="G643" s="2">
        <f t="shared" si="10"/>
        <v>5505141.5641199993</v>
      </c>
      <c r="H643" s="2">
        <f t="shared" si="11"/>
        <v>0.61000000033527613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2388941.11</v>
      </c>
      <c r="D644" s="1">
        <f>'PR-RAS'!E651</f>
        <v>3032826.74</v>
      </c>
      <c r="E644" s="1">
        <v>0</v>
      </c>
      <c r="F644" s="1">
        <v>0</v>
      </c>
      <c r="G644" s="2">
        <f t="shared" si="10"/>
        <v>5436304.32137</v>
      </c>
      <c r="H644" s="2">
        <f t="shared" si="11"/>
        <v>0.36999999964609742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50072.629999999888</v>
      </c>
      <c r="D645" s="1">
        <f>'PR-RAS'!E652</f>
        <v>111581.20999999996</v>
      </c>
      <c r="E645" s="1">
        <v>0</v>
      </c>
      <c r="F645" s="1">
        <v>0</v>
      </c>
      <c r="G645" s="2">
        <f t="shared" si="10"/>
        <v>175963.3721999999</v>
      </c>
      <c r="H645" s="2">
        <f t="shared" si="11"/>
        <v>0.58000000007450581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65</v>
      </c>
      <c r="D647" s="1">
        <f>'PR-RAS'!E654</f>
        <v>64</v>
      </c>
      <c r="E647" s="1">
        <v>0</v>
      </c>
      <c r="F647" s="1">
        <v>0</v>
      </c>
      <c r="G647" s="2">
        <f t="shared" si="10"/>
        <v>124.678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46</v>
      </c>
      <c r="D649" s="1">
        <f>'PR-RAS'!E656</f>
        <v>47</v>
      </c>
      <c r="E649" s="1">
        <v>0</v>
      </c>
      <c r="F649" s="1">
        <v>0</v>
      </c>
      <c r="G649" s="2">
        <f t="shared" si="10"/>
        <v>90.72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22778.6</v>
      </c>
      <c r="E668" s="1">
        <v>0</v>
      </c>
      <c r="F668" s="1">
        <v>0</v>
      </c>
      <c r="G668" s="2">
        <f t="shared" si="10"/>
        <v>30386.652399999999</v>
      </c>
      <c r="H668" s="2">
        <f t="shared" si="11"/>
        <v>0.40000000000145519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7963.75</v>
      </c>
      <c r="D669" s="1">
        <f>'PR-RAS'!E676</f>
        <v>7382.74</v>
      </c>
      <c r="E669" s="1">
        <v>0</v>
      </c>
      <c r="F669" s="1">
        <v>0</v>
      </c>
      <c r="G669" s="2">
        <f t="shared" si="10"/>
        <v>15183.12564</v>
      </c>
      <c r="H669" s="2">
        <f t="shared" si="11"/>
        <v>0.51000000000021828</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1301755.22</v>
      </c>
      <c r="D703" s="1">
        <f>'PR-RAS'!E710</f>
        <v>1430097.91</v>
      </c>
      <c r="E703" s="1">
        <v>0</v>
      </c>
      <c r="F703" s="1">
        <v>0</v>
      </c>
      <c r="G703" s="2">
        <f t="shared" si="10"/>
        <v>2921689.63008</v>
      </c>
      <c r="H703" s="2">
        <f t="shared" si="11"/>
        <v>0.31000000005587935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3834.52</v>
      </c>
      <c r="D709" s="1">
        <f>'PR-RAS'!E716</f>
        <v>6750.36</v>
      </c>
      <c r="E709" s="1">
        <v>0</v>
      </c>
      <c r="F709" s="1">
        <v>0</v>
      </c>
      <c r="G709" s="2">
        <f t="shared" si="10"/>
        <v>12273.349919999999</v>
      </c>
      <c r="H709" s="2">
        <f t="shared" si="11"/>
        <v>0.83999999999969077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5238.3999999999996</v>
      </c>
      <c r="D710" s="1">
        <f>'PR-RAS'!E717</f>
        <v>3920.17</v>
      </c>
      <c r="E710" s="1">
        <v>0</v>
      </c>
      <c r="F710" s="1">
        <v>0</v>
      </c>
      <c r="G710" s="2">
        <f t="shared" si="10"/>
        <v>9272.8266599999988</v>
      </c>
      <c r="H710" s="2">
        <f t="shared" si="11"/>
        <v>0.56999999999970896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37261.58</v>
      </c>
      <c r="D711" s="1">
        <f>'PR-RAS'!E718</f>
        <v>37855.279999999999</v>
      </c>
      <c r="E711" s="1">
        <v>0</v>
      </c>
      <c r="F711" s="1">
        <v>0</v>
      </c>
      <c r="G711" s="2">
        <f t="shared" si="10"/>
        <v>80210.219400000002</v>
      </c>
      <c r="H711" s="2">
        <f t="shared" si="11"/>
        <v>0.69999999999708962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4562.92</v>
      </c>
      <c r="D713" s="1">
        <f>'PR-RAS'!E720</f>
        <v>7475.83</v>
      </c>
      <c r="E713" s="1">
        <v>0</v>
      </c>
      <c r="F713" s="1">
        <v>0</v>
      </c>
      <c r="G713" s="2">
        <f t="shared" si="10"/>
        <v>13894.38096</v>
      </c>
      <c r="H713" s="2">
        <f t="shared" si="11"/>
        <v>0.25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1623.09</v>
      </c>
      <c r="D718" s="1">
        <f>'PR-RAS'!E725</f>
        <v>3816.17</v>
      </c>
      <c r="E718" s="1">
        <v>0</v>
      </c>
      <c r="F718" s="1">
        <v>0</v>
      </c>
      <c r="G718" s="2">
        <f t="shared" si="10"/>
        <v>6636.1433100000004</v>
      </c>
      <c r="H718" s="2">
        <f t="shared" si="11"/>
        <v>0.25999999999999091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251.8</v>
      </c>
      <c r="D719" s="1">
        <f>'PR-RAS'!E726</f>
        <v>435.61</v>
      </c>
      <c r="E719" s="1">
        <v>0</v>
      </c>
      <c r="F719" s="1">
        <v>0</v>
      </c>
      <c r="G719" s="2">
        <f t="shared" si="10"/>
        <v>806.32835999999998</v>
      </c>
      <c r="H719" s="2">
        <f t="shared" si="11"/>
        <v>0.58999999999997499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330.61</v>
      </c>
      <c r="D735" s="1">
        <f>'PR-RAS'!E742</f>
        <v>185.55</v>
      </c>
      <c r="E735" s="1">
        <v>0</v>
      </c>
      <c r="F735" s="1">
        <v>0</v>
      </c>
      <c r="G735" s="2">
        <f t="shared" si="10"/>
        <v>515.05514000000005</v>
      </c>
      <c r="H735" s="2">
        <f t="shared" si="11"/>
        <v>0.83999999999997499</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6524.76</v>
      </c>
      <c r="D809" s="1">
        <f>'PR-RAS'!E816</f>
        <v>6977.18</v>
      </c>
      <c r="E809" s="1">
        <v>0</v>
      </c>
      <c r="F809" s="1">
        <v>0</v>
      </c>
      <c r="G809" s="2">
        <f t="shared" si="10"/>
        <v>16547.128960000002</v>
      </c>
      <c r="H809" s="2">
        <f t="shared" si="11"/>
        <v>0.42000000000007276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964541.94999999972</v>
      </c>
      <c r="D984" s="6">
        <f>BILANCA!E6</f>
        <v>1017063.5599999996</v>
      </c>
      <c r="E984" s="6">
        <v>0</v>
      </c>
      <c r="F984" s="6">
        <v>0</v>
      </c>
      <c r="G984" s="7">
        <f t="shared" ref="G984:G1241" si="22">B984/1000*C984+B984/500*D984</f>
        <v>2998.669069999999</v>
      </c>
      <c r="H984" s="7">
        <f t="shared" si="19"/>
        <v>0.49000000068917871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780964.07999999973</v>
      </c>
      <c r="D985" s="1">
        <f>BILANCA!E7</f>
        <v>725548.82999999961</v>
      </c>
      <c r="E985" s="1">
        <v>0</v>
      </c>
      <c r="F985" s="1">
        <v>0</v>
      </c>
      <c r="G985" s="2">
        <f t="shared" si="22"/>
        <v>4464.1234799999984</v>
      </c>
      <c r="H985" s="2">
        <f t="shared" si="19"/>
        <v>0.25000000011641532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494021.22000000003</v>
      </c>
      <c r="D986" s="1">
        <f>BILANCA!E8</f>
        <v>498138.67000000004</v>
      </c>
      <c r="E986" s="1">
        <v>0</v>
      </c>
      <c r="F986" s="1">
        <v>0</v>
      </c>
      <c r="G986" s="2">
        <f t="shared" si="22"/>
        <v>4470.8956800000005</v>
      </c>
      <c r="H986" s="2">
        <f t="shared" si="19"/>
        <v>0.54999999998835847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475579.58</v>
      </c>
      <c r="D987" s="1">
        <f>BILANCA!E9</f>
        <v>475579.58</v>
      </c>
      <c r="E987" s="1">
        <v>0</v>
      </c>
      <c r="F987" s="1">
        <v>0</v>
      </c>
      <c r="G987" s="2">
        <f t="shared" si="22"/>
        <v>5706.95496</v>
      </c>
      <c r="H987" s="2">
        <f t="shared" si="19"/>
        <v>0.83999999996740371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28424.27</v>
      </c>
      <c r="D988" s="1">
        <f>BILANCA!E10</f>
        <v>32900.839999999997</v>
      </c>
      <c r="E988" s="1">
        <v>0</v>
      </c>
      <c r="F988" s="1">
        <v>0</v>
      </c>
      <c r="G988" s="2">
        <f t="shared" si="22"/>
        <v>471.12975</v>
      </c>
      <c r="H988" s="2">
        <f t="shared" si="19"/>
        <v>0.43000000000392902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9982.6299999999992</v>
      </c>
      <c r="D989" s="1">
        <f>BILANCA!E11</f>
        <v>10341.75</v>
      </c>
      <c r="E989" s="1">
        <v>0</v>
      </c>
      <c r="F989" s="1">
        <v>0</v>
      </c>
      <c r="G989" s="2">
        <f t="shared" si="22"/>
        <v>183.99678</v>
      </c>
      <c r="H989" s="2">
        <f t="shared" si="19"/>
        <v>0.62000000000080036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274795.9899999997</v>
      </c>
      <c r="D990" s="1">
        <f>BILANCA!E12</f>
        <v>216081.51999999958</v>
      </c>
      <c r="E990" s="1">
        <v>0</v>
      </c>
      <c r="F990" s="1">
        <v>0</v>
      </c>
      <c r="G990" s="2">
        <f t="shared" si="22"/>
        <v>4948.7132099999926</v>
      </c>
      <c r="H990" s="2">
        <f t="shared" si="19"/>
        <v>0.49000000071828254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217008.63999999966</v>
      </c>
      <c r="D991" s="1">
        <f>BILANCA!E13</f>
        <v>161599.26999999955</v>
      </c>
      <c r="E991" s="1">
        <v>0</v>
      </c>
      <c r="F991" s="1">
        <v>0</v>
      </c>
      <c r="G991" s="2">
        <f t="shared" si="22"/>
        <v>4321.6574399999899</v>
      </c>
      <c r="H991" s="2">
        <f t="shared" si="19"/>
        <v>0.62999999988824129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4431217.97</v>
      </c>
      <c r="D993" s="1">
        <f>BILANCA!E15</f>
        <v>4431217.97</v>
      </c>
      <c r="E993" s="1">
        <v>0</v>
      </c>
      <c r="F993" s="1">
        <v>0</v>
      </c>
      <c r="G993" s="2">
        <f t="shared" si="22"/>
        <v>132936.53909999999</v>
      </c>
      <c r="H993" s="2">
        <f t="shared" si="19"/>
        <v>6.0000000521540642E-2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4214209.33</v>
      </c>
      <c r="D996" s="1">
        <f>BILANCA!E18</f>
        <v>4269618.7</v>
      </c>
      <c r="E996" s="1">
        <v>0</v>
      </c>
      <c r="F996" s="1">
        <v>0</v>
      </c>
      <c r="G996" s="2">
        <f t="shared" si="22"/>
        <v>165794.80749000001</v>
      </c>
      <c r="H996" s="2">
        <f t="shared" si="19"/>
        <v>0.62999999988824129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29343.180000000051</v>
      </c>
      <c r="D997" s="1">
        <f>BILANCA!E19</f>
        <v>34761.160000000033</v>
      </c>
      <c r="E997" s="1">
        <v>0</v>
      </c>
      <c r="F997" s="1">
        <v>0</v>
      </c>
      <c r="G997" s="2">
        <f t="shared" si="22"/>
        <v>1384.1170000000016</v>
      </c>
      <c r="H997" s="2">
        <f t="shared" si="19"/>
        <v>0.34000000008381903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41142.15</v>
      </c>
      <c r="D998" s="1">
        <f>BILANCA!E20</f>
        <v>46742.85</v>
      </c>
      <c r="E998" s="1">
        <v>0</v>
      </c>
      <c r="F998" s="1">
        <v>0</v>
      </c>
      <c r="G998" s="2">
        <f t="shared" si="22"/>
        <v>2019.4177500000001</v>
      </c>
      <c r="H998" s="2">
        <f t="shared" si="19"/>
        <v>0.30000000000291038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12472.01</v>
      </c>
      <c r="D999" s="1">
        <f>BILANCA!E21</f>
        <v>12472.01</v>
      </c>
      <c r="E999" s="1">
        <v>0</v>
      </c>
      <c r="F999" s="1">
        <v>0</v>
      </c>
      <c r="G999" s="2">
        <f t="shared" si="22"/>
        <v>598.6564800000001</v>
      </c>
      <c r="H999" s="2">
        <f t="shared" si="19"/>
        <v>2.0000000000436557E-2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23736.75</v>
      </c>
      <c r="D1000" s="1">
        <f>BILANCA!E22</f>
        <v>24075.87</v>
      </c>
      <c r="E1000" s="1">
        <v>0</v>
      </c>
      <c r="F1000" s="1">
        <v>0</v>
      </c>
      <c r="G1000" s="2">
        <f t="shared" si="22"/>
        <v>1222.1043300000001</v>
      </c>
      <c r="H1000" s="2">
        <f t="shared" si="19"/>
        <v>0.38000000000101863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37123.21</v>
      </c>
      <c r="D1001" s="1">
        <f>BILANCA!E23</f>
        <v>46925.5</v>
      </c>
      <c r="E1001" s="1">
        <v>0</v>
      </c>
      <c r="F1001" s="1">
        <v>0</v>
      </c>
      <c r="G1001" s="2">
        <f t="shared" si="22"/>
        <v>2357.5357800000002</v>
      </c>
      <c r="H1001" s="2">
        <f t="shared" si="19"/>
        <v>0.70999999999912689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203694.79</v>
      </c>
      <c r="D1002" s="1">
        <f>BILANCA!E24</f>
        <v>203694.79</v>
      </c>
      <c r="E1002" s="1">
        <v>0</v>
      </c>
      <c r="F1002" s="1">
        <v>0</v>
      </c>
      <c r="G1002" s="2">
        <f t="shared" si="22"/>
        <v>11610.60303</v>
      </c>
      <c r="H1002" s="2">
        <f t="shared" si="19"/>
        <v>0.41999999998370185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6034.88</v>
      </c>
      <c r="D1003" s="1">
        <f>BILANCA!E25</f>
        <v>6034.88</v>
      </c>
      <c r="E1003" s="1">
        <v>0</v>
      </c>
      <c r="F1003" s="1">
        <v>0</v>
      </c>
      <c r="G1003" s="2">
        <f t="shared" si="22"/>
        <v>362.09280000000001</v>
      </c>
      <c r="H1003" s="2">
        <f t="shared" si="19"/>
        <v>0.23999999999978172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385994.35</v>
      </c>
      <c r="D1004" s="1">
        <f>BILANCA!E26</f>
        <v>394596.75</v>
      </c>
      <c r="E1004" s="1">
        <v>0</v>
      </c>
      <c r="F1004" s="1">
        <v>0</v>
      </c>
      <c r="G1004" s="2">
        <f t="shared" si="22"/>
        <v>24678.94485</v>
      </c>
      <c r="H1004" s="2">
        <f t="shared" si="19"/>
        <v>0.59999999997671694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680854.96</v>
      </c>
      <c r="D1006" s="1">
        <f>BILANCA!E28</f>
        <v>699781.49</v>
      </c>
      <c r="E1006" s="1">
        <v>0</v>
      </c>
      <c r="F1006" s="1">
        <v>0</v>
      </c>
      <c r="G1006" s="2">
        <f t="shared" si="22"/>
        <v>47849.61262</v>
      </c>
      <c r="H1006" s="2">
        <f t="shared" si="19"/>
        <v>0.53000000002793968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27882.380000000005</v>
      </c>
      <c r="D1007" s="1">
        <f>BILANCA!E29</f>
        <v>19159.300000000003</v>
      </c>
      <c r="E1007" s="1">
        <v>0</v>
      </c>
      <c r="F1007" s="1">
        <v>0</v>
      </c>
      <c r="G1007" s="2">
        <f t="shared" si="22"/>
        <v>1588.8235200000004</v>
      </c>
      <c r="H1007" s="2">
        <f t="shared" si="19"/>
        <v>0.680000000007567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111128.17</v>
      </c>
      <c r="D1008" s="1">
        <f>BILANCA!E30</f>
        <v>111128.16</v>
      </c>
      <c r="E1008" s="1">
        <v>0</v>
      </c>
      <c r="F1008" s="1">
        <v>0</v>
      </c>
      <c r="G1008" s="2">
        <f t="shared" si="22"/>
        <v>8334.6122500000001</v>
      </c>
      <c r="H1008" s="2">
        <f t="shared" si="19"/>
        <v>0.33000000000174623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83245.789999999994</v>
      </c>
      <c r="D1012" s="1">
        <f>BILANCA!E34</f>
        <v>91968.86</v>
      </c>
      <c r="E1012" s="1">
        <v>0</v>
      </c>
      <c r="F1012" s="1">
        <v>0</v>
      </c>
      <c r="G1012" s="2">
        <f t="shared" si="22"/>
        <v>7748.3217900000009</v>
      </c>
      <c r="H1012" s="2">
        <f t="shared" si="19"/>
        <v>0.35000000000582077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5487.6</v>
      </c>
      <c r="D1015" s="1">
        <f>BILANCA!E37</f>
        <v>5487.6</v>
      </c>
      <c r="E1015" s="1">
        <v>0</v>
      </c>
      <c r="F1015" s="1">
        <v>0</v>
      </c>
      <c r="G1015" s="2">
        <f t="shared" si="22"/>
        <v>526.80960000000005</v>
      </c>
      <c r="H1015" s="2">
        <f t="shared" si="19"/>
        <v>0.7999999999992724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5487.6</v>
      </c>
      <c r="D1018" s="1">
        <f>BILANCA!E40</f>
        <v>5487.6</v>
      </c>
      <c r="E1018" s="1">
        <v>0</v>
      </c>
      <c r="F1018" s="1">
        <v>0</v>
      </c>
      <c r="G1018" s="2">
        <f t="shared" si="22"/>
        <v>576.19800000000009</v>
      </c>
      <c r="H1018" s="2">
        <f t="shared" si="19"/>
        <v>0.7999999999992724</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4783.8500000000004</v>
      </c>
      <c r="D1020" s="1">
        <f>BILANCA!E42</f>
        <v>4783.8500000000004</v>
      </c>
      <c r="E1020" s="1">
        <v>0</v>
      </c>
      <c r="F1020" s="1">
        <v>0</v>
      </c>
      <c r="G1020" s="2">
        <f t="shared" si="22"/>
        <v>531.00735000000009</v>
      </c>
      <c r="H1020" s="2">
        <f t="shared" si="19"/>
        <v>0.2999999999992724</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4783.8500000000004</v>
      </c>
      <c r="D1022" s="1">
        <f>BILANCA!E44</f>
        <v>4783.8500000000004</v>
      </c>
      <c r="E1022" s="1">
        <v>0</v>
      </c>
      <c r="F1022" s="1">
        <v>0</v>
      </c>
      <c r="G1022" s="2">
        <f t="shared" si="22"/>
        <v>559.71045000000004</v>
      </c>
      <c r="H1022" s="2">
        <f t="shared" si="19"/>
        <v>0.2999999999992724</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561.79</v>
      </c>
      <c r="D1023" s="1">
        <f>BILANCA!E45</f>
        <v>561.79</v>
      </c>
      <c r="E1023" s="1">
        <v>0</v>
      </c>
      <c r="F1023" s="1">
        <v>0</v>
      </c>
      <c r="G1023" s="2">
        <f t="shared" si="22"/>
        <v>67.4148</v>
      </c>
      <c r="H1023" s="2">
        <f t="shared" si="19"/>
        <v>0.42000000000007276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2611.3200000000002</v>
      </c>
      <c r="D1025" s="1">
        <f>BILANCA!E47</f>
        <v>2611.3200000000002</v>
      </c>
      <c r="E1025" s="1">
        <v>0</v>
      </c>
      <c r="F1025" s="1">
        <v>0</v>
      </c>
      <c r="G1025" s="2">
        <f t="shared" si="22"/>
        <v>329.02632000000006</v>
      </c>
      <c r="H1025" s="2">
        <f t="shared" si="19"/>
        <v>0.64000000000032742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2049.5300000000002</v>
      </c>
      <c r="D1028" s="1">
        <f>BILANCA!E50</f>
        <v>2049.5300000000002</v>
      </c>
      <c r="E1028" s="1">
        <v>0</v>
      </c>
      <c r="F1028" s="1">
        <v>0</v>
      </c>
      <c r="G1028" s="2">
        <f t="shared" si="22"/>
        <v>276.68655000000001</v>
      </c>
      <c r="H1028" s="2">
        <f t="shared" si="19"/>
        <v>0.93999999999959982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413.16999999999825</v>
      </c>
      <c r="D1030" s="1">
        <f>BILANCA!E52</f>
        <v>413.16999999999825</v>
      </c>
      <c r="E1030" s="1">
        <v>0</v>
      </c>
      <c r="F1030" s="1">
        <v>0</v>
      </c>
      <c r="G1030" s="2">
        <f t="shared" si="22"/>
        <v>58.256969999999754</v>
      </c>
      <c r="H1030" s="2">
        <f t="shared" si="19"/>
        <v>0.33999999999650754</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413.17</v>
      </c>
      <c r="D1031" s="1">
        <f>BILANCA!E53</f>
        <v>413.17</v>
      </c>
      <c r="E1031" s="1">
        <v>0</v>
      </c>
      <c r="F1031" s="1">
        <v>0</v>
      </c>
      <c r="G1031" s="2">
        <f t="shared" si="22"/>
        <v>59.496480000000005</v>
      </c>
      <c r="H1031" s="2">
        <f t="shared" si="19"/>
        <v>0.34000000000003183</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29330.23</v>
      </c>
      <c r="D1032" s="1">
        <f>BILANCA!E54</f>
        <v>41403.26</v>
      </c>
      <c r="E1032" s="1">
        <v>0</v>
      </c>
      <c r="F1032" s="1">
        <v>0</v>
      </c>
      <c r="G1032" s="2">
        <f t="shared" si="22"/>
        <v>5494.70075</v>
      </c>
      <c r="H1032" s="2">
        <f t="shared" si="19"/>
        <v>0.49000000000160071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29330.23</v>
      </c>
      <c r="D1033" s="1">
        <f>BILANCA!E55</f>
        <v>41403.26</v>
      </c>
      <c r="E1033" s="1">
        <v>0</v>
      </c>
      <c r="F1033" s="1">
        <v>0</v>
      </c>
      <c r="G1033" s="2">
        <f t="shared" si="22"/>
        <v>5606.8374999999996</v>
      </c>
      <c r="H1033" s="2">
        <f t="shared" si="19"/>
        <v>0.49000000000160071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11733.7</v>
      </c>
      <c r="D1041" s="1">
        <f>BILANCA!E63</f>
        <v>10915.47</v>
      </c>
      <c r="E1041" s="1">
        <v>0</v>
      </c>
      <c r="F1041" s="1">
        <v>0</v>
      </c>
      <c r="G1041" s="2">
        <f t="shared" si="22"/>
        <v>1946.7491199999999</v>
      </c>
      <c r="H1041" s="2">
        <f t="shared" si="19"/>
        <v>0.76999999999861757</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11733.7</v>
      </c>
      <c r="D1042" s="1">
        <f>BILANCA!E64</f>
        <v>10915.47</v>
      </c>
      <c r="E1042" s="1">
        <v>0</v>
      </c>
      <c r="F1042" s="1">
        <v>0</v>
      </c>
      <c r="G1042" s="2">
        <f t="shared" si="22"/>
        <v>1980.31376</v>
      </c>
      <c r="H1042" s="2">
        <f t="shared" si="19"/>
        <v>0.76999999999861757</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183577.87</v>
      </c>
      <c r="D1046" s="1">
        <f>BILANCA!E68</f>
        <v>291514.73</v>
      </c>
      <c r="E1046" s="1">
        <v>0</v>
      </c>
      <c r="F1046" s="1">
        <v>0</v>
      </c>
      <c r="G1046" s="2">
        <f t="shared" si="22"/>
        <v>48296.261790000004</v>
      </c>
      <c r="H1046" s="2">
        <f t="shared" si="19"/>
        <v>0.40000000002328306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50072.63</v>
      </c>
      <c r="D1047" s="1">
        <f>BILANCA!E69</f>
        <v>111581.21</v>
      </c>
      <c r="E1047" s="1">
        <v>0</v>
      </c>
      <c r="F1047" s="1">
        <v>0</v>
      </c>
      <c r="G1047" s="2">
        <f t="shared" si="22"/>
        <v>17487.0432</v>
      </c>
      <c r="H1047" s="2">
        <f t="shared" si="19"/>
        <v>0.58000000000902219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50072.63</v>
      </c>
      <c r="D1048" s="1">
        <f>BILANCA!E70</f>
        <v>111581.21</v>
      </c>
      <c r="E1048" s="1">
        <v>0</v>
      </c>
      <c r="F1048" s="1">
        <v>0</v>
      </c>
      <c r="G1048" s="2">
        <f t="shared" si="22"/>
        <v>17760.278250000003</v>
      </c>
      <c r="H1048" s="2">
        <f t="shared" si="19"/>
        <v>0.58000000000902219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50072.63</v>
      </c>
      <c r="D1050" s="1">
        <f>BILANCA!E72</f>
        <v>111581.21</v>
      </c>
      <c r="E1050" s="1">
        <v>0</v>
      </c>
      <c r="F1050" s="1">
        <v>0</v>
      </c>
      <c r="G1050" s="2">
        <f t="shared" si="22"/>
        <v>18306.748350000002</v>
      </c>
      <c r="H1050" s="2">
        <f t="shared" si="19"/>
        <v>0.58000000000902219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11813.93</v>
      </c>
      <c r="D1056" s="1">
        <f>BILANCA!E78</f>
        <v>11527.04</v>
      </c>
      <c r="E1056" s="1">
        <v>0</v>
      </c>
      <c r="F1056" s="1">
        <v>0</v>
      </c>
      <c r="G1056" s="2">
        <f t="shared" si="22"/>
        <v>2545.3647300000002</v>
      </c>
      <c r="H1056" s="2">
        <f t="shared" si="19"/>
        <v>0.11000000000058208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11813.93</v>
      </c>
      <c r="D1064" s="1">
        <f>BILANCA!E86</f>
        <v>11527.04</v>
      </c>
      <c r="E1064" s="1">
        <v>0</v>
      </c>
      <c r="F1064" s="1">
        <v>0</v>
      </c>
      <c r="G1064" s="2">
        <f t="shared" si="22"/>
        <v>2824.3088100000004</v>
      </c>
      <c r="H1064" s="2">
        <f t="shared" si="19"/>
        <v>0.11000000000058208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32208.320000000003</v>
      </c>
      <c r="D1124" s="1">
        <f>BILANCA!E146</f>
        <v>55505.200000000004</v>
      </c>
      <c r="E1124" s="1">
        <v>0</v>
      </c>
      <c r="F1124" s="1">
        <v>0</v>
      </c>
      <c r="G1124" s="2">
        <f t="shared" si="22"/>
        <v>20193.839520000001</v>
      </c>
      <c r="H1124" s="2">
        <f t="shared" si="23"/>
        <v>0.52000000000771252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14.72</v>
      </c>
      <c r="D1136" s="1">
        <f>BILANCA!E158</f>
        <v>14.72</v>
      </c>
      <c r="E1136" s="1">
        <v>0</v>
      </c>
      <c r="F1136" s="1">
        <v>0</v>
      </c>
      <c r="G1136" s="2">
        <f t="shared" si="22"/>
        <v>6.7564799999999998</v>
      </c>
      <c r="H1136" s="2">
        <f t="shared" si="23"/>
        <v>0.55999999999999872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31724.48</v>
      </c>
      <c r="D1137" s="1">
        <f>BILANCA!E159</f>
        <v>50609.55</v>
      </c>
      <c r="E1137" s="1">
        <v>0</v>
      </c>
      <c r="F1137" s="1">
        <v>0</v>
      </c>
      <c r="G1137" s="2">
        <f t="shared" si="22"/>
        <v>20473.311320000001</v>
      </c>
      <c r="H1137" s="2">
        <f t="shared" si="23"/>
        <v>0.92999999999665306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32.630000000000003</v>
      </c>
      <c r="D1138" s="1">
        <f>BILANCA!E160</f>
        <v>409.15</v>
      </c>
      <c r="E1138" s="1">
        <v>0</v>
      </c>
      <c r="F1138" s="1">
        <v>0</v>
      </c>
      <c r="G1138" s="2">
        <f t="shared" si="22"/>
        <v>131.89415</v>
      </c>
      <c r="H1138" s="2">
        <f t="shared" si="23"/>
        <v>0.5199999999999747</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436.49</v>
      </c>
      <c r="D1140" s="1">
        <f>BILANCA!E162</f>
        <v>4471.78</v>
      </c>
      <c r="E1140" s="1">
        <v>0</v>
      </c>
      <c r="F1140" s="1">
        <v>0</v>
      </c>
      <c r="G1140" s="2">
        <f t="shared" si="22"/>
        <v>1472.6678499999998</v>
      </c>
      <c r="H1140" s="2">
        <f t="shared" si="23"/>
        <v>0.71000000000026375</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89482.99</v>
      </c>
      <c r="D1148" s="1">
        <f>BILANCA!E170</f>
        <v>112901.28</v>
      </c>
      <c r="E1148" s="1">
        <v>0</v>
      </c>
      <c r="F1148" s="1">
        <v>0</v>
      </c>
      <c r="G1148" s="2">
        <f t="shared" si="22"/>
        <v>52022.115750000004</v>
      </c>
      <c r="H1148" s="2">
        <f t="shared" si="23"/>
        <v>0.28999999999359716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89482.99</v>
      </c>
      <c r="D1149" s="1">
        <f>BILANCA!E171</f>
        <v>112901.28</v>
      </c>
      <c r="E1149" s="1">
        <v>0</v>
      </c>
      <c r="F1149" s="1">
        <v>0</v>
      </c>
      <c r="G1149" s="2">
        <f t="shared" si="22"/>
        <v>52337.401299999998</v>
      </c>
      <c r="H1149" s="2">
        <f t="shared" si="23"/>
        <v>0.28999999999359716</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964541.95</v>
      </c>
      <c r="D1152" s="1">
        <f>BILANCA!E175</f>
        <v>1017063.5599999999</v>
      </c>
      <c r="E1152" s="1">
        <v>0</v>
      </c>
      <c r="F1152" s="1">
        <v>0</v>
      </c>
      <c r="G1152" s="2">
        <f t="shared" si="22"/>
        <v>506775.07282999996</v>
      </c>
      <c r="H1152" s="2">
        <f t="shared" si="23"/>
        <v>0.4900000001071021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184289.72000000003</v>
      </c>
      <c r="D1153" s="1">
        <f>BILANCA!E176</f>
        <v>251167.51</v>
      </c>
      <c r="E1153" s="1">
        <v>0</v>
      </c>
      <c r="F1153" s="1">
        <v>0</v>
      </c>
      <c r="G1153" s="2">
        <f t="shared" si="22"/>
        <v>116726.20580000003</v>
      </c>
      <c r="H1153" s="2">
        <f t="shared" si="23"/>
        <v>0.76999999996041879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177286.99000000002</v>
      </c>
      <c r="D1154" s="1">
        <f>BILANCA!E177</f>
        <v>248512.24000000002</v>
      </c>
      <c r="E1154" s="1">
        <v>0</v>
      </c>
      <c r="F1154" s="1">
        <v>0</v>
      </c>
      <c r="G1154" s="2">
        <f t="shared" si="22"/>
        <v>115307.26137000002</v>
      </c>
      <c r="H1154" s="2">
        <f t="shared" si="23"/>
        <v>0.25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89482.99</v>
      </c>
      <c r="D1155" s="1">
        <f>BILANCA!E178</f>
        <v>112901.29</v>
      </c>
      <c r="E1155" s="1">
        <v>0</v>
      </c>
      <c r="F1155" s="1">
        <v>0</v>
      </c>
      <c r="G1155" s="2">
        <f t="shared" si="22"/>
        <v>54229.118039999994</v>
      </c>
      <c r="H1155" s="2">
        <f t="shared" si="23"/>
        <v>0.29999999998835847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67102.91</v>
      </c>
      <c r="D1156" s="1">
        <f>BILANCA!E179</f>
        <v>105885.46</v>
      </c>
      <c r="E1156" s="1">
        <v>0</v>
      </c>
      <c r="F1156" s="1">
        <v>0</v>
      </c>
      <c r="G1156" s="2">
        <f t="shared" si="22"/>
        <v>48245.172590000002</v>
      </c>
      <c r="H1156" s="2">
        <f t="shared" si="23"/>
        <v>0.55000000000291038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324.07</v>
      </c>
      <c r="D1157" s="1">
        <f>BILANCA!E180</f>
        <v>157.79</v>
      </c>
      <c r="E1157" s="1">
        <v>0</v>
      </c>
      <c r="F1157" s="1">
        <v>0</v>
      </c>
      <c r="G1157" s="2">
        <f t="shared" si="22"/>
        <v>111.29909999999998</v>
      </c>
      <c r="H1157" s="2">
        <f t="shared" si="23"/>
        <v>0.28000000000000114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24.19</v>
      </c>
      <c r="D1159" s="1">
        <f>BILANCA!E182</f>
        <v>0</v>
      </c>
      <c r="E1159" s="1">
        <v>0</v>
      </c>
      <c r="F1159" s="1">
        <v>0</v>
      </c>
      <c r="G1159" s="2">
        <f t="shared" si="22"/>
        <v>4.2574399999999999</v>
      </c>
      <c r="H1159" s="2">
        <f t="shared" si="23"/>
        <v>0.19000000000000128</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299.88</v>
      </c>
      <c r="D1160" s="1">
        <f>BILANCA!E183</f>
        <v>157.79</v>
      </c>
      <c r="E1160" s="1">
        <v>0</v>
      </c>
      <c r="F1160" s="1">
        <v>0</v>
      </c>
      <c r="G1160" s="2">
        <f t="shared" si="22"/>
        <v>108.93642</v>
      </c>
      <c r="H1160" s="2">
        <f t="shared" si="23"/>
        <v>0.33000000000001251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20377.02</v>
      </c>
      <c r="D1165" s="1">
        <f>BILANCA!E188</f>
        <v>29567.7</v>
      </c>
      <c r="E1165" s="1">
        <v>0</v>
      </c>
      <c r="F1165" s="1">
        <v>0</v>
      </c>
      <c r="G1165" s="2">
        <f t="shared" si="22"/>
        <v>14471.26044</v>
      </c>
      <c r="H1165" s="2">
        <f t="shared" si="23"/>
        <v>0.31999999999970896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2655.27</v>
      </c>
      <c r="E1166" s="1">
        <v>0</v>
      </c>
      <c r="F1166" s="1">
        <v>0</v>
      </c>
      <c r="G1166" s="2">
        <f t="shared" si="22"/>
        <v>971.82881999999995</v>
      </c>
      <c r="H1166" s="2">
        <f t="shared" si="23"/>
        <v>0.26999999999998181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7002.73</v>
      </c>
      <c r="D1183" s="1">
        <f>BILANCA!E206</f>
        <v>0</v>
      </c>
      <c r="E1183" s="1">
        <v>0</v>
      </c>
      <c r="F1183" s="1">
        <v>0</v>
      </c>
      <c r="G1183" s="2">
        <f t="shared" si="22"/>
        <v>1400.546</v>
      </c>
      <c r="H1183" s="2">
        <f t="shared" si="23"/>
        <v>0.27000000000043656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7002.73</v>
      </c>
      <c r="D1184" s="1">
        <f>BILANCA!E207</f>
        <v>0</v>
      </c>
      <c r="E1184" s="1">
        <v>0</v>
      </c>
      <c r="F1184" s="1">
        <v>0</v>
      </c>
      <c r="G1184" s="2">
        <f t="shared" si="22"/>
        <v>1407.54873</v>
      </c>
      <c r="H1184" s="2">
        <f t="shared" si="23"/>
        <v>0.27000000000043656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7002.73</v>
      </c>
      <c r="D1189" s="1">
        <f>BILANCA!E212</f>
        <v>0</v>
      </c>
      <c r="E1189" s="1">
        <v>0</v>
      </c>
      <c r="F1189" s="1">
        <v>0</v>
      </c>
      <c r="G1189" s="2">
        <f t="shared" si="22"/>
        <v>1442.5623799999998</v>
      </c>
      <c r="H1189" s="2">
        <f t="shared" si="23"/>
        <v>0.27000000000043656</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780252.23</v>
      </c>
      <c r="D1214" s="1">
        <f>BILANCA!E237</f>
        <v>765896.04999999993</v>
      </c>
      <c r="E1214" s="1">
        <v>0</v>
      </c>
      <c r="F1214" s="1">
        <v>0</v>
      </c>
      <c r="G1214" s="2">
        <f t="shared" si="22"/>
        <v>534082.24023</v>
      </c>
      <c r="H1214" s="2">
        <f t="shared" si="23"/>
        <v>0.27999999991152436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759186.4</v>
      </c>
      <c r="D1215" s="1">
        <f>BILANCA!E238</f>
        <v>704589.37</v>
      </c>
      <c r="E1215" s="1">
        <v>0</v>
      </c>
      <c r="F1215" s="1">
        <v>0</v>
      </c>
      <c r="G1215" s="2">
        <f t="shared" si="22"/>
        <v>503060.71247999999</v>
      </c>
      <c r="H1215" s="2">
        <f t="shared" si="23"/>
        <v>0.77000000001862645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759186.4</v>
      </c>
      <c r="D1216" s="1">
        <f>BILANCA!E239</f>
        <v>704589.37</v>
      </c>
      <c r="E1216" s="1">
        <v>0</v>
      </c>
      <c r="F1216" s="1">
        <v>0</v>
      </c>
      <c r="G1216" s="2">
        <f t="shared" si="22"/>
        <v>505229.07762</v>
      </c>
      <c r="H1216" s="2">
        <f t="shared" si="23"/>
        <v>0.77000000001862645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759186.4</v>
      </c>
      <c r="D1217" s="1">
        <f>BILANCA!E240</f>
        <v>704589.37</v>
      </c>
      <c r="E1217" s="1">
        <v>0</v>
      </c>
      <c r="F1217" s="1">
        <v>0</v>
      </c>
      <c r="G1217" s="2">
        <f t="shared" si="22"/>
        <v>507397.44276000001</v>
      </c>
      <c r="H1217" s="2">
        <f t="shared" si="23"/>
        <v>0.77000000001862645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-11142.54</v>
      </c>
      <c r="D1222" s="1">
        <f>BILANCA!E245</f>
        <v>5801.48</v>
      </c>
      <c r="E1222" s="1">
        <v>0</v>
      </c>
      <c r="F1222" s="1">
        <v>0</v>
      </c>
      <c r="G1222" s="2">
        <f t="shared" si="22"/>
        <v>110.04037999999946</v>
      </c>
      <c r="H1222" s="2">
        <f t="shared" si="23"/>
        <v>0.93999999999869033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21596.29</v>
      </c>
      <c r="D1223" s="1">
        <f>BILANCA!E246</f>
        <v>5801.48</v>
      </c>
      <c r="E1223" s="1">
        <v>0</v>
      </c>
      <c r="F1223" s="1">
        <v>0</v>
      </c>
      <c r="G1223" s="2">
        <f t="shared" si="22"/>
        <v>7967.82</v>
      </c>
      <c r="H1223" s="2">
        <f t="shared" si="23"/>
        <v>0.77000000000043656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21596.29</v>
      </c>
      <c r="D1224" s="1">
        <f>BILANCA!E247</f>
        <v>5801.48</v>
      </c>
      <c r="E1224" s="1">
        <v>0</v>
      </c>
      <c r="F1224" s="1">
        <v>0</v>
      </c>
      <c r="G1224" s="2">
        <f t="shared" si="22"/>
        <v>8001.0192499999994</v>
      </c>
      <c r="H1224" s="2">
        <f t="shared" si="23"/>
        <v>0.77000000000043656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32738.83</v>
      </c>
      <c r="D1227" s="1">
        <f>BILANCA!E250</f>
        <v>0</v>
      </c>
      <c r="E1227" s="1">
        <v>0</v>
      </c>
      <c r="F1227" s="1">
        <v>0</v>
      </c>
      <c r="G1227" s="2">
        <f t="shared" si="22"/>
        <v>7988.2745199999999</v>
      </c>
      <c r="H1227" s="2">
        <f t="shared" si="23"/>
        <v>0.16999999999825377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32738.83</v>
      </c>
      <c r="D1229" s="1">
        <f>BILANCA!E252</f>
        <v>0</v>
      </c>
      <c r="E1229" s="1">
        <v>0</v>
      </c>
      <c r="F1229" s="1">
        <v>0</v>
      </c>
      <c r="G1229" s="2">
        <f t="shared" si="22"/>
        <v>8053.7521800000004</v>
      </c>
      <c r="H1229" s="2">
        <f t="shared" si="23"/>
        <v>0.16999999999825377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32208.37</v>
      </c>
      <c r="D1232" s="1">
        <f>BILANCA!E255</f>
        <v>55505.2</v>
      </c>
      <c r="E1232" s="1">
        <v>0</v>
      </c>
      <c r="F1232" s="1">
        <v>0</v>
      </c>
      <c r="G1232" s="2">
        <f t="shared" si="22"/>
        <v>35661.473729999998</v>
      </c>
      <c r="H1232" s="2">
        <f t="shared" si="23"/>
        <v>0.56999999999607098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2321556.87</v>
      </c>
      <c r="D1236" s="1">
        <f>BILANCA!E259</f>
        <v>2321556.87</v>
      </c>
      <c r="E1236" s="1">
        <v>0</v>
      </c>
      <c r="F1236" s="1">
        <v>0</v>
      </c>
      <c r="G1236" s="2">
        <f t="shared" si="22"/>
        <v>1762061.6643300001</v>
      </c>
      <c r="H1236" s="2">
        <f t="shared" si="23"/>
        <v>0.25999999977648258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2321556.87</v>
      </c>
      <c r="D1237" s="1">
        <f>BILANCA!E260</f>
        <v>2321556.87</v>
      </c>
      <c r="E1237" s="1">
        <v>0</v>
      </c>
      <c r="F1237" s="1">
        <v>0</v>
      </c>
      <c r="G1237" s="2">
        <f t="shared" si="22"/>
        <v>1769026.33494</v>
      </c>
      <c r="H1237" s="2">
        <f t="shared" si="23"/>
        <v>0.25999999977648258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32208.32</v>
      </c>
      <c r="D1240" s="1">
        <f>BILANCA!E264</f>
        <v>55505.2</v>
      </c>
      <c r="E1240" s="1">
        <v>0</v>
      </c>
      <c r="F1240" s="1">
        <v>0</v>
      </c>
      <c r="G1240" s="2">
        <f t="shared" si="22"/>
        <v>36807.211040000002</v>
      </c>
      <c r="H1240" s="2">
        <f t="shared" si="23"/>
        <v>0.51999999999679858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11813.93</v>
      </c>
      <c r="D1244" s="1">
        <f>BILANCA!E268</f>
        <v>11527.04</v>
      </c>
      <c r="E1244" s="1">
        <v>0</v>
      </c>
      <c r="F1244" s="1">
        <v>0</v>
      </c>
      <c r="G1244" s="2">
        <f t="shared" si="24"/>
        <v>9100.5506100000021</v>
      </c>
      <c r="H1244" s="2">
        <f t="shared" si="23"/>
        <v>0.11000000000058208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75318.210000000006</v>
      </c>
      <c r="D1263" s="1">
        <f>BILANCA!E287</f>
        <v>79019.17</v>
      </c>
      <c r="E1263" s="1">
        <v>0</v>
      </c>
      <c r="F1263" s="1">
        <v>0</v>
      </c>
      <c r="G1263" s="2">
        <f t="shared" si="24"/>
        <v>65339.834000000003</v>
      </c>
      <c r="H1263" s="2">
        <f t="shared" si="23"/>
        <v>0.38000000000465661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101968.78</v>
      </c>
      <c r="D1264" s="1">
        <f>BILANCA!E288</f>
        <v>169493.07</v>
      </c>
      <c r="E1264" s="1">
        <v>0</v>
      </c>
      <c r="F1264" s="1">
        <v>0</v>
      </c>
      <c r="G1264" s="2">
        <f t="shared" si="24"/>
        <v>123908.33252000001</v>
      </c>
      <c r="H1264" s="2">
        <f t="shared" si="23"/>
        <v>0.29000000000814907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2655.27</v>
      </c>
      <c r="E1266" s="1">
        <v>0</v>
      </c>
      <c r="F1266" s="1">
        <v>0</v>
      </c>
      <c r="G1266" s="2">
        <f t="shared" si="24"/>
        <v>1502.8828199999998</v>
      </c>
      <c r="H1266" s="2">
        <f t="shared" si="23"/>
        <v>0.26999999999998181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7002.73</v>
      </c>
      <c r="D1270" s="1">
        <f>BILANCA!E294</f>
        <v>0</v>
      </c>
      <c r="E1270" s="1">
        <v>0</v>
      </c>
      <c r="F1270" s="1">
        <v>0</v>
      </c>
      <c r="G1270" s="2">
        <f t="shared" si="24"/>
        <v>2009.7835099999998</v>
      </c>
      <c r="H1270" s="2">
        <f t="shared" si="23"/>
        <v>0.27000000000043656</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29567.7</v>
      </c>
      <c r="E1271" s="1">
        <v>0</v>
      </c>
      <c r="F1271" s="1">
        <v>0</v>
      </c>
      <c r="G1271" s="2">
        <f t="shared" si="24"/>
        <v>17030.995199999998</v>
      </c>
      <c r="H1271" s="2">
        <f t="shared" si="23"/>
        <v>0.2999999999992724</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7002.73</v>
      </c>
      <c r="D1285" s="1">
        <f>BILANCA!E309</f>
        <v>0</v>
      </c>
      <c r="E1285" s="1">
        <v>0</v>
      </c>
      <c r="F1285" s="1">
        <v>0</v>
      </c>
      <c r="G1285" s="2">
        <f t="shared" si="24"/>
        <v>2114.8244599999998</v>
      </c>
      <c r="H1285" s="2">
        <f t="shared" si="23"/>
        <v>0.27000000000043656</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1765358.11</v>
      </c>
      <c r="D1423" s="1">
        <f>'RAS-funkcijski'!E129</f>
        <v>2020462.22</v>
      </c>
      <c r="E1423" s="1">
        <v>0</v>
      </c>
      <c r="F1423" s="1">
        <v>0</v>
      </c>
      <c r="G1423" s="2">
        <f t="shared" si="24"/>
        <v>725785.31874999998</v>
      </c>
      <c r="H1423" s="2">
        <f t="shared" si="27"/>
        <v>0.33000000007450581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1765358.11</v>
      </c>
      <c r="D1427" s="1">
        <f>'RAS-funkcijski'!E133</f>
        <v>2020462.22</v>
      </c>
      <c r="E1427" s="1">
        <v>0</v>
      </c>
      <c r="F1427" s="1">
        <v>0</v>
      </c>
      <c r="G1427" s="2">
        <f t="shared" si="24"/>
        <v>749010.44894999999</v>
      </c>
      <c r="H1427" s="2">
        <f t="shared" si="27"/>
        <v>0.33000000007450581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1765358.11</v>
      </c>
      <c r="D1435" s="13">
        <f>'RAS-funkcijski'!E141</f>
        <v>2020462.22</v>
      </c>
      <c r="E1435" s="13">
        <v>0</v>
      </c>
      <c r="F1435" s="13">
        <v>0</v>
      </c>
      <c r="G1435" s="14">
        <f t="shared" si="24"/>
        <v>795460.70935000014</v>
      </c>
      <c r="H1435" s="14">
        <f t="shared" si="27"/>
        <v>0.33000000007450581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184289.81</v>
      </c>
      <c r="D1480" s="6"/>
      <c r="E1480" s="6">
        <v>0</v>
      </c>
      <c r="F1480" s="6">
        <v>0</v>
      </c>
      <c r="G1480" s="7">
        <f t="shared" ref="G1480:G1580" si="34">B1480/1000*C1480</f>
        <v>184.28980999999999</v>
      </c>
      <c r="H1480" s="7">
        <f t="shared" ref="H1480:H1580" si="35">ABS(C1480-ROUND(C1480,0))</f>
        <v>0.19000000000232831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2067369.9100000001</v>
      </c>
      <c r="D1481" s="1">
        <v>0</v>
      </c>
      <c r="E1481" s="1">
        <v>0</v>
      </c>
      <c r="F1481" s="1">
        <v>0</v>
      </c>
      <c r="G1481" s="2">
        <f t="shared" si="34"/>
        <v>4134.7398200000007</v>
      </c>
      <c r="H1481" s="2">
        <f t="shared" si="35"/>
        <v>8.9999999850988388E-2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2040684.8800000001</v>
      </c>
      <c r="D1483" s="1">
        <v>0</v>
      </c>
      <c r="E1483" s="1">
        <v>0</v>
      </c>
      <c r="F1483" s="1">
        <v>0</v>
      </c>
      <c r="G1483" s="2">
        <f t="shared" si="34"/>
        <v>8162.739520000001</v>
      </c>
      <c r="H1483" s="2">
        <f t="shared" si="35"/>
        <v>0.11999999987892807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1150194.78</v>
      </c>
      <c r="D1484" s="1">
        <v>0</v>
      </c>
      <c r="E1484" s="1">
        <v>0</v>
      </c>
      <c r="F1484" s="1">
        <v>0</v>
      </c>
      <c r="G1484" s="2">
        <f t="shared" si="34"/>
        <v>5750.9739</v>
      </c>
      <c r="H1484" s="2">
        <f t="shared" si="35"/>
        <v>0.21999999997206032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829161.63</v>
      </c>
      <c r="D1485" s="1">
        <v>0</v>
      </c>
      <c r="E1485" s="1">
        <v>0</v>
      </c>
      <c r="F1485" s="1">
        <v>0</v>
      </c>
      <c r="G1485" s="2">
        <f t="shared" si="34"/>
        <v>4974.9697800000004</v>
      </c>
      <c r="H1485" s="2">
        <f t="shared" si="35"/>
        <v>0.36999999999534339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1430.97</v>
      </c>
      <c r="D1486" s="1">
        <v>0</v>
      </c>
      <c r="E1486" s="1">
        <v>0</v>
      </c>
      <c r="F1486" s="1">
        <v>0</v>
      </c>
      <c r="G1486" s="2">
        <f t="shared" si="34"/>
        <v>10.01679</v>
      </c>
      <c r="H1486" s="2">
        <f t="shared" si="35"/>
        <v>2.9999999999972715E-2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6977.18</v>
      </c>
      <c r="D1489" s="1">
        <v>0</v>
      </c>
      <c r="E1489" s="1">
        <v>0</v>
      </c>
      <c r="F1489" s="1">
        <v>0</v>
      </c>
      <c r="G1489" s="2">
        <f t="shared" si="34"/>
        <v>69.771799999999999</v>
      </c>
      <c r="H1489" s="2">
        <f t="shared" si="35"/>
        <v>0.18000000000029104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52920.32</v>
      </c>
      <c r="D1491" s="1">
        <v>0</v>
      </c>
      <c r="E1491" s="1">
        <v>0</v>
      </c>
      <c r="F1491" s="1">
        <v>0</v>
      </c>
      <c r="G1491" s="2">
        <f t="shared" si="34"/>
        <v>635.04384000000005</v>
      </c>
      <c r="H1491" s="2">
        <f t="shared" si="35"/>
        <v>0.31999999999970896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26685.03</v>
      </c>
      <c r="D1492" s="1">
        <v>0</v>
      </c>
      <c r="E1492" s="1">
        <v>0</v>
      </c>
      <c r="F1492" s="1">
        <v>0</v>
      </c>
      <c r="G1492" s="2">
        <f t="shared" si="34"/>
        <v>346.90538999999995</v>
      </c>
      <c r="H1492" s="2">
        <f t="shared" si="35"/>
        <v>2.9999999998835847E-2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2000492.2099999997</v>
      </c>
      <c r="D1499" s="1">
        <v>0</v>
      </c>
      <c r="E1499" s="1">
        <v>0</v>
      </c>
      <c r="F1499" s="1">
        <v>0</v>
      </c>
      <c r="G1499" s="2">
        <f t="shared" si="34"/>
        <v>40009.844199999992</v>
      </c>
      <c r="H1499" s="2">
        <f t="shared" si="35"/>
        <v>0.20999999972991645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1969459.7099999997</v>
      </c>
      <c r="D1501" s="1">
        <v>0</v>
      </c>
      <c r="E1501" s="1">
        <v>0</v>
      </c>
      <c r="F1501" s="1">
        <v>0</v>
      </c>
      <c r="G1501" s="2">
        <f t="shared" si="34"/>
        <v>43328.113619999989</v>
      </c>
      <c r="H1501" s="2">
        <f t="shared" si="35"/>
        <v>0.29000000027008355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1126776.49</v>
      </c>
      <c r="D1502" s="1">
        <v>0</v>
      </c>
      <c r="E1502" s="1">
        <v>0</v>
      </c>
      <c r="F1502" s="1">
        <v>0</v>
      </c>
      <c r="G1502" s="2">
        <f t="shared" si="34"/>
        <v>25915.859270000001</v>
      </c>
      <c r="H1502" s="2">
        <f t="shared" si="35"/>
        <v>0.48999999999068677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790379.08</v>
      </c>
      <c r="D1503" s="1">
        <v>0</v>
      </c>
      <c r="E1503" s="1">
        <v>0</v>
      </c>
      <c r="F1503" s="1">
        <v>0</v>
      </c>
      <c r="G1503" s="2">
        <f t="shared" si="34"/>
        <v>18969.09792</v>
      </c>
      <c r="H1503" s="2">
        <f t="shared" si="35"/>
        <v>7.9999999958090484E-2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1597.24</v>
      </c>
      <c r="D1504" s="1">
        <v>0</v>
      </c>
      <c r="E1504" s="1">
        <v>0</v>
      </c>
      <c r="F1504" s="1">
        <v>0</v>
      </c>
      <c r="G1504" s="2">
        <f t="shared" si="34"/>
        <v>39.931000000000004</v>
      </c>
      <c r="H1504" s="2">
        <f t="shared" si="35"/>
        <v>0.24000000000000909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6977.18</v>
      </c>
      <c r="D1506" s="1">
        <v>0</v>
      </c>
      <c r="E1506" s="1">
        <v>0</v>
      </c>
      <c r="F1506" s="1">
        <v>0</v>
      </c>
      <c r="G1506" s="2">
        <f>B1506/1000*C1506</f>
        <v>188.38386</v>
      </c>
      <c r="H1506" s="2">
        <f>ABS(C1506-ROUND(C1506,0))</f>
        <v>0.18000000000029104</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43729.72</v>
      </c>
      <c r="D1509" s="1">
        <v>0</v>
      </c>
      <c r="E1509" s="1">
        <v>0</v>
      </c>
      <c r="F1509" s="1">
        <v>0</v>
      </c>
      <c r="G1509" s="2">
        <f t="shared" si="34"/>
        <v>1311.8915999999999</v>
      </c>
      <c r="H1509" s="2">
        <f t="shared" si="35"/>
        <v>0.27999999999883585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31032.5</v>
      </c>
      <c r="D1510" s="1">
        <v>0</v>
      </c>
      <c r="E1510" s="1">
        <v>0</v>
      </c>
      <c r="F1510" s="1">
        <v>0</v>
      </c>
      <c r="G1510" s="2">
        <f t="shared" si="34"/>
        <v>962.00749999999994</v>
      </c>
      <c r="H1510" s="2">
        <f t="shared" si="35"/>
        <v>0.5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251167.51000000047</v>
      </c>
      <c r="D1517" s="1">
        <v>0</v>
      </c>
      <c r="E1517" s="1">
        <v>0</v>
      </c>
      <c r="F1517" s="1">
        <v>0</v>
      </c>
      <c r="G1517" s="2">
        <f t="shared" si="34"/>
        <v>9544.3653800000175</v>
      </c>
      <c r="H1517" s="2">
        <f t="shared" si="35"/>
        <v>0.48999999952502549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79019.170000000013</v>
      </c>
      <c r="D1518" s="1">
        <v>0</v>
      </c>
      <c r="E1518" s="1">
        <v>0</v>
      </c>
      <c r="F1518" s="1">
        <v>0</v>
      </c>
      <c r="G1518" s="2">
        <f t="shared" si="34"/>
        <v>3081.7476300000003</v>
      </c>
      <c r="H1518" s="2">
        <f t="shared" si="35"/>
        <v>0.17000000001280569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79019.170000000013</v>
      </c>
      <c r="D1524" s="1">
        <v>0</v>
      </c>
      <c r="E1524" s="1">
        <v>0</v>
      </c>
      <c r="F1524" s="1">
        <v>0</v>
      </c>
      <c r="G1524" s="2">
        <f t="shared" si="34"/>
        <v>3555.8626500000005</v>
      </c>
      <c r="H1524" s="2">
        <f t="shared" si="35"/>
        <v>0.17000000001280569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74839.100000000006</v>
      </c>
      <c r="D1530" s="1">
        <v>0</v>
      </c>
      <c r="E1530" s="1">
        <v>0</v>
      </c>
      <c r="F1530" s="1">
        <v>0</v>
      </c>
      <c r="G1530" s="2">
        <f t="shared" si="34"/>
        <v>3816.7941000000001</v>
      </c>
      <c r="H1530" s="2">
        <f t="shared" si="35"/>
        <v>0.10000000000582077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74839.100000000006</v>
      </c>
      <c r="D1531" s="1">
        <v>0</v>
      </c>
      <c r="E1531" s="1">
        <v>0</v>
      </c>
      <c r="F1531" s="1">
        <v>0</v>
      </c>
      <c r="G1531" s="2">
        <f t="shared" si="34"/>
        <v>3891.6332000000002</v>
      </c>
      <c r="H1531" s="2">
        <f t="shared" si="35"/>
        <v>0.10000000000582077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57.61</v>
      </c>
      <c r="D1535" s="1">
        <v>0</v>
      </c>
      <c r="E1535" s="1">
        <v>0</v>
      </c>
      <c r="F1535" s="1">
        <v>0</v>
      </c>
      <c r="G1535" s="2">
        <f t="shared" si="34"/>
        <v>3.2261600000000001</v>
      </c>
      <c r="H1535" s="2">
        <f t="shared" si="35"/>
        <v>0.39000000000000057</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57.61</v>
      </c>
      <c r="D1536" s="1">
        <v>0</v>
      </c>
      <c r="E1536" s="1">
        <v>0</v>
      </c>
      <c r="F1536" s="1">
        <v>0</v>
      </c>
      <c r="G1536" s="2">
        <f t="shared" si="34"/>
        <v>3.2837700000000001</v>
      </c>
      <c r="H1536" s="2">
        <f t="shared" si="35"/>
        <v>0.39000000000000057</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4122.46</v>
      </c>
      <c r="D1560" s="1">
        <v>0</v>
      </c>
      <c r="E1560" s="1">
        <v>0</v>
      </c>
      <c r="F1560" s="1">
        <v>0</v>
      </c>
      <c r="G1560" s="2">
        <f t="shared" si="34"/>
        <v>333.91926000000001</v>
      </c>
      <c r="H1560" s="2">
        <f t="shared" si="35"/>
        <v>0.46000000000003638</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4122.46</v>
      </c>
      <c r="D1561" s="1">
        <v>0</v>
      </c>
      <c r="E1561" s="1">
        <v>0</v>
      </c>
      <c r="F1561" s="1">
        <v>0</v>
      </c>
      <c r="G1561" s="2">
        <f t="shared" si="34"/>
        <v>338.04172</v>
      </c>
      <c r="H1561" s="2">
        <f t="shared" si="35"/>
        <v>0.46000000000003638</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172148.34</v>
      </c>
      <c r="D1576" s="1">
        <v>0</v>
      </c>
      <c r="E1576" s="1">
        <v>0</v>
      </c>
      <c r="F1576" s="1">
        <v>0</v>
      </c>
      <c r="G1576" s="2">
        <f t="shared" si="34"/>
        <v>16698.38898</v>
      </c>
      <c r="H1576" s="2">
        <f t="shared" si="35"/>
        <v>0.33999999999650754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169493.07</v>
      </c>
      <c r="D1578" s="1">
        <v>0</v>
      </c>
      <c r="E1578" s="1">
        <v>0</v>
      </c>
      <c r="F1578" s="1">
        <v>0</v>
      </c>
      <c r="G1578" s="2">
        <f t="shared" si="34"/>
        <v>16779.81393</v>
      </c>
      <c r="H1578" s="2">
        <f t="shared" si="35"/>
        <v>7.0000000006984919E-2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2655.27</v>
      </c>
      <c r="D1579" s="1">
        <v>0</v>
      </c>
      <c r="E1579" s="1">
        <v>0</v>
      </c>
      <c r="F1579" s="1">
        <v>0</v>
      </c>
      <c r="G1579" s="2">
        <f t="shared" si="34"/>
        <v>265.52699999999999</v>
      </c>
      <c r="H1579" s="2">
        <f t="shared" si="35"/>
        <v>0.26999999999998181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7657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1757189.3299999998</v>
      </c>
      <c r="I16" s="170">
        <f>'PR-RAS'!E6</f>
        <v>2037406.24</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1732619.27</v>
      </c>
      <c r="I17" s="170">
        <f>'PR-RAS'!E151</f>
        <v>1991502.19</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5801.4800000000178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11142.540000000261</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780964.07999999973</v>
      </c>
      <c r="I20" s="173">
        <f>BILANCA!E7</f>
        <v>725548.82999999961</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183577.87</v>
      </c>
      <c r="I21" s="175">
        <f>BILANCA!E68</f>
        <v>291514.73</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184289.72000000003</v>
      </c>
      <c r="I22" s="175">
        <f>BILANCA!E176</f>
        <v>251167.51</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780252.23</v>
      </c>
      <c r="I23" s="177">
        <f>BILANCA!E237</f>
        <v>765896.04999999993</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1765358.11</v>
      </c>
      <c r="I28" s="179">
        <f>'RAS-funkcijski'!E141</f>
        <v>2020462.22</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184289.81</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251167.51000000047</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79019.170000000013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172148.34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24" zoomScaleNormal="100" workbookViewId="0">
      <selection activeCell="A640" sqref="A64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1757189.3299999998</v>
      </c>
      <c r="E6" s="51">
        <f>E7+E44+E50+E82+E106+E124+E133+E139</f>
        <v>2037406.24</v>
      </c>
      <c r="F6" s="52">
        <f t="shared" ref="F6:F131" si="0">IF(D6&lt;&gt;0,IF(E6/D6&gt;=100,"&gt;&gt;100",E6/D6*100),"-")</f>
        <v>115.94688205852013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7963.75</v>
      </c>
      <c r="E50" s="51">
        <f>E51+E54+E59+E62+E65+E68+E71+E74+E77</f>
        <v>30161.34</v>
      </c>
      <c r="F50" s="52">
        <f t="shared" si="0"/>
        <v>378.73288337780571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7963.75</v>
      </c>
      <c r="E68" s="51">
        <f t="shared" si="15"/>
        <v>30161.34</v>
      </c>
      <c r="F68" s="52">
        <f t="shared" si="0"/>
        <v>378.73288337780571</v>
      </c>
    </row>
    <row r="69" spans="1:6" ht="12.75" customHeight="1" x14ac:dyDescent="0.2">
      <c r="A69" s="53" t="s">
        <v>184</v>
      </c>
      <c r="B69" s="85" t="s">
        <v>185</v>
      </c>
      <c r="C69" s="50" t="s">
        <v>184</v>
      </c>
      <c r="D69" s="242">
        <v>7963.75</v>
      </c>
      <c r="E69" s="242">
        <v>30161.34</v>
      </c>
      <c r="F69" s="52">
        <f t="shared" si="0"/>
        <v>378.73288337780571</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32.72</v>
      </c>
      <c r="E82" s="51">
        <f t="shared" si="19"/>
        <v>29.4</v>
      </c>
      <c r="F82" s="52">
        <f t="shared" si="0"/>
        <v>89.853300733496326</v>
      </c>
    </row>
    <row r="83" spans="1:6" ht="12.75" customHeight="1" x14ac:dyDescent="0.2">
      <c r="A83" s="53">
        <v>641</v>
      </c>
      <c r="B83" s="85" t="s">
        <v>212</v>
      </c>
      <c r="C83" s="50" t="s">
        <v>213</v>
      </c>
      <c r="D83" s="51">
        <f t="shared" ref="D83:E83" si="20">SUM(D84:D90)</f>
        <v>32.72</v>
      </c>
      <c r="E83" s="51">
        <f t="shared" si="20"/>
        <v>29.4</v>
      </c>
      <c r="F83" s="52">
        <f t="shared" si="0"/>
        <v>89.853300733496326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32.72</v>
      </c>
      <c r="E85" s="242">
        <v>29.4</v>
      </c>
      <c r="F85" s="52">
        <f t="shared" si="0"/>
        <v>89.853300733496326</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1302252.93</v>
      </c>
      <c r="E106" s="51">
        <f t="shared" si="23"/>
        <v>1430097.91</v>
      </c>
      <c r="F106" s="52">
        <f t="shared" si="0"/>
        <v>109.81721576928992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1302252.93</v>
      </c>
      <c r="E112" s="51">
        <f t="shared" si="25"/>
        <v>1430097.91</v>
      </c>
      <c r="F112" s="52">
        <f t="shared" si="0"/>
        <v>109.81721576928992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1302252.93</v>
      </c>
      <c r="E117" s="242">
        <v>1430097.91</v>
      </c>
      <c r="F117" s="52">
        <f t="shared" si="0"/>
        <v>109.81721576928992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9147.98</v>
      </c>
      <c r="E124" s="51">
        <f t="shared" si="27"/>
        <v>3145.31</v>
      </c>
      <c r="F124" s="52">
        <f t="shared" si="0"/>
        <v>34.382563145087772</v>
      </c>
    </row>
    <row r="125" spans="1:6" ht="12.75" customHeight="1" x14ac:dyDescent="0.2">
      <c r="A125" s="53">
        <v>661</v>
      </c>
      <c r="B125" s="86" t="s">
        <v>296</v>
      </c>
      <c r="C125" s="50" t="s">
        <v>297</v>
      </c>
      <c r="D125" s="51">
        <f t="shared" ref="D125:E125" si="28">SUM(D126:D127)</f>
        <v>331.38</v>
      </c>
      <c r="E125" s="51">
        <f t="shared" si="28"/>
        <v>12.31</v>
      </c>
      <c r="F125" s="52">
        <f t="shared" si="0"/>
        <v>3.7147685436658819</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331.38</v>
      </c>
      <c r="E127" s="242">
        <v>12.31</v>
      </c>
      <c r="F127" s="52">
        <f t="shared" si="0"/>
        <v>3.7147685436658819</v>
      </c>
    </row>
    <row r="128" spans="1:6" ht="24" x14ac:dyDescent="0.2">
      <c r="A128" s="53">
        <v>663</v>
      </c>
      <c r="B128" s="231" t="s">
        <v>302</v>
      </c>
      <c r="C128" s="50" t="s">
        <v>303</v>
      </c>
      <c r="D128" s="51">
        <f t="shared" ref="D128:E128" si="29">SUM(D129:D132)</f>
        <v>8816.6</v>
      </c>
      <c r="E128" s="51">
        <f t="shared" si="29"/>
        <v>3133</v>
      </c>
      <c r="F128" s="52">
        <f t="shared" si="0"/>
        <v>35.535240342081984</v>
      </c>
    </row>
    <row r="129" spans="1:6" ht="12.75" customHeight="1" x14ac:dyDescent="0.2">
      <c r="A129" s="53">
        <v>6631</v>
      </c>
      <c r="B129" s="86" t="s">
        <v>304</v>
      </c>
      <c r="C129" s="50" t="s">
        <v>305</v>
      </c>
      <c r="D129" s="242">
        <v>0</v>
      </c>
      <c r="E129" s="242">
        <v>40</v>
      </c>
      <c r="F129" s="52" t="str">
        <f t="shared" si="0"/>
        <v>-</v>
      </c>
    </row>
    <row r="130" spans="1:6" ht="12.75" customHeight="1" x14ac:dyDescent="0.2">
      <c r="A130" s="53">
        <v>6632</v>
      </c>
      <c r="B130" s="232" t="s">
        <v>306</v>
      </c>
      <c r="C130" s="50" t="s">
        <v>307</v>
      </c>
      <c r="D130" s="242">
        <v>8816.6</v>
      </c>
      <c r="E130" s="242">
        <v>3093</v>
      </c>
      <c r="F130" s="52">
        <f t="shared" si="0"/>
        <v>35.081550711158492</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431585.66</v>
      </c>
      <c r="E133" s="51">
        <f t="shared" si="30"/>
        <v>568770.19999999995</v>
      </c>
      <c r="F133" s="52">
        <f t="shared" ref="F133:F223" si="31">IF(D133&lt;&gt;0,IF(E133/D133&gt;=100,"&gt;&gt;100",E133/D133*100),"-")</f>
        <v>131.78616731612445</v>
      </c>
    </row>
    <row r="134" spans="1:6" ht="24" x14ac:dyDescent="0.2">
      <c r="A134" s="53">
        <v>671</v>
      </c>
      <c r="B134" s="232" t="s">
        <v>314</v>
      </c>
      <c r="C134" s="50" t="s">
        <v>315</v>
      </c>
      <c r="D134" s="51">
        <f t="shared" ref="D134:E134" si="32">SUM(D135:D137)</f>
        <v>431585.66</v>
      </c>
      <c r="E134" s="51">
        <f t="shared" si="32"/>
        <v>568770.19999999995</v>
      </c>
      <c r="F134" s="52">
        <f t="shared" si="31"/>
        <v>131.78616731612445</v>
      </c>
    </row>
    <row r="135" spans="1:6" ht="12.75" customHeight="1" x14ac:dyDescent="0.2">
      <c r="A135" s="53">
        <v>6711</v>
      </c>
      <c r="B135" s="85" t="s">
        <v>316</v>
      </c>
      <c r="C135" s="50" t="s">
        <v>317</v>
      </c>
      <c r="D135" s="242">
        <v>424153.18</v>
      </c>
      <c r="E135" s="242">
        <v>560037.71</v>
      </c>
      <c r="F135" s="52">
        <f t="shared" si="31"/>
        <v>132.03666420702066</v>
      </c>
    </row>
    <row r="136" spans="1:6" ht="24" x14ac:dyDescent="0.2">
      <c r="A136" s="53">
        <v>6712</v>
      </c>
      <c r="B136" s="232" t="s">
        <v>318</v>
      </c>
      <c r="C136" s="50" t="s">
        <v>319</v>
      </c>
      <c r="D136" s="242">
        <v>7432.48</v>
      </c>
      <c r="E136" s="242">
        <v>8732.49</v>
      </c>
      <c r="F136" s="52">
        <f t="shared" si="31"/>
        <v>117.49093169440079</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6206.29</v>
      </c>
      <c r="E139" s="51">
        <f t="shared" si="33"/>
        <v>5202.08</v>
      </c>
      <c r="F139" s="52">
        <f t="shared" si="31"/>
        <v>83.819479914731659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6206.29</v>
      </c>
      <c r="E150" s="242">
        <v>5202.08</v>
      </c>
      <c r="F150" s="52">
        <f t="shared" si="31"/>
        <v>83.819479914731659</v>
      </c>
    </row>
    <row r="151" spans="1:6" ht="12.75" customHeight="1" x14ac:dyDescent="0.2">
      <c r="A151" s="53">
        <v>3</v>
      </c>
      <c r="B151" s="85" t="s">
        <v>348</v>
      </c>
      <c r="C151" s="50" t="s">
        <v>56</v>
      </c>
      <c r="D151" s="51">
        <f t="shared" ref="D151:E151" si="35">D152+D163+D196+D215+D224+D252+D263</f>
        <v>1732619.27</v>
      </c>
      <c r="E151" s="51">
        <f t="shared" si="35"/>
        <v>1991502.19</v>
      </c>
      <c r="F151" s="52">
        <f t="shared" si="31"/>
        <v>114.94170845739238</v>
      </c>
    </row>
    <row r="152" spans="1:6" ht="12.75" customHeight="1" x14ac:dyDescent="0.2">
      <c r="A152" s="53">
        <v>31</v>
      </c>
      <c r="B152" s="85" t="s">
        <v>349</v>
      </c>
      <c r="C152" s="50" t="s">
        <v>35</v>
      </c>
      <c r="D152" s="51">
        <f t="shared" ref="D152:E152" si="36">D153+D158+D159</f>
        <v>975405.37999999989</v>
      </c>
      <c r="E152" s="51">
        <f t="shared" si="36"/>
        <v>1125766.81</v>
      </c>
      <c r="F152" s="52">
        <f t="shared" si="31"/>
        <v>115.41527585176948</v>
      </c>
    </row>
    <row r="153" spans="1:6" ht="12.75" customHeight="1" x14ac:dyDescent="0.2">
      <c r="A153" s="53">
        <v>311</v>
      </c>
      <c r="B153" s="85" t="s">
        <v>350</v>
      </c>
      <c r="C153" s="50" t="s">
        <v>351</v>
      </c>
      <c r="D153" s="51">
        <f t="shared" ref="D153:E153" si="37">SUM(D154:D157)</f>
        <v>801640.60999999987</v>
      </c>
      <c r="E153" s="51">
        <f t="shared" si="37"/>
        <v>923410.87</v>
      </c>
      <c r="F153" s="52">
        <f t="shared" si="31"/>
        <v>115.19013114867025</v>
      </c>
    </row>
    <row r="154" spans="1:6" ht="12.75" customHeight="1" x14ac:dyDescent="0.2">
      <c r="A154" s="53">
        <v>3111</v>
      </c>
      <c r="B154" s="85" t="s">
        <v>352</v>
      </c>
      <c r="C154" s="50" t="s">
        <v>353</v>
      </c>
      <c r="D154" s="242">
        <v>649036.68999999994</v>
      </c>
      <c r="E154" s="242">
        <v>751979.21</v>
      </c>
      <c r="F154" s="52">
        <f t="shared" si="31"/>
        <v>115.86081674365745</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7196.19</v>
      </c>
      <c r="E156" s="242">
        <v>12198.12</v>
      </c>
      <c r="F156" s="52">
        <f t="shared" si="31"/>
        <v>169.50803133324717</v>
      </c>
    </row>
    <row r="157" spans="1:6" ht="12.75" customHeight="1" x14ac:dyDescent="0.2">
      <c r="A157" s="53">
        <v>3114</v>
      </c>
      <c r="B157" s="85" t="s">
        <v>358</v>
      </c>
      <c r="C157" s="50" t="s">
        <v>359</v>
      </c>
      <c r="D157" s="242">
        <v>145407.73000000001</v>
      </c>
      <c r="E157" s="242">
        <v>159233.54</v>
      </c>
      <c r="F157" s="52">
        <f t="shared" si="31"/>
        <v>109.50830468228889</v>
      </c>
    </row>
    <row r="158" spans="1:6" ht="12.75" customHeight="1" x14ac:dyDescent="0.2">
      <c r="A158" s="53">
        <v>312</v>
      </c>
      <c r="B158" s="85" t="s">
        <v>360</v>
      </c>
      <c r="C158" s="50" t="s">
        <v>361</v>
      </c>
      <c r="D158" s="242">
        <v>44682.28</v>
      </c>
      <c r="E158" s="242">
        <v>54468.01</v>
      </c>
      <c r="F158" s="52">
        <f t="shared" si="31"/>
        <v>121.90069530919192</v>
      </c>
    </row>
    <row r="159" spans="1:6" ht="12.75" customHeight="1" x14ac:dyDescent="0.2">
      <c r="A159" s="53">
        <v>313</v>
      </c>
      <c r="B159" s="85" t="s">
        <v>362</v>
      </c>
      <c r="C159" s="50" t="s">
        <v>363</v>
      </c>
      <c r="D159" s="51">
        <f t="shared" ref="D159:E159" si="38">SUM(D160:D162)</f>
        <v>129082.49</v>
      </c>
      <c r="E159" s="51">
        <f t="shared" si="38"/>
        <v>147887.93</v>
      </c>
      <c r="F159" s="52">
        <f t="shared" si="31"/>
        <v>114.56854450204671</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129082.49</v>
      </c>
      <c r="E161" s="242">
        <v>147887.93</v>
      </c>
      <c r="F161" s="52">
        <f t="shared" si="31"/>
        <v>114.56854450204671</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749058.20000000007</v>
      </c>
      <c r="E163" s="51">
        <f t="shared" si="39"/>
        <v>857325.42</v>
      </c>
      <c r="F163" s="52">
        <f t="shared" si="31"/>
        <v>114.45377942595114</v>
      </c>
    </row>
    <row r="164" spans="1:6" ht="12.75" customHeight="1" x14ac:dyDescent="0.2">
      <c r="A164" s="53">
        <v>321</v>
      </c>
      <c r="B164" s="85" t="s">
        <v>371</v>
      </c>
      <c r="C164" s="50" t="s">
        <v>372</v>
      </c>
      <c r="D164" s="51">
        <f t="shared" ref="D164:E164" si="40">SUM(D165:D168)</f>
        <v>49903.07</v>
      </c>
      <c r="E164" s="51">
        <f t="shared" si="40"/>
        <v>50490.17</v>
      </c>
      <c r="F164" s="52">
        <f t="shared" si="31"/>
        <v>101.17648072553452</v>
      </c>
    </row>
    <row r="165" spans="1:6" ht="12.75" customHeight="1" x14ac:dyDescent="0.2">
      <c r="A165" s="53">
        <v>3211</v>
      </c>
      <c r="B165" s="85" t="s">
        <v>373</v>
      </c>
      <c r="C165" s="50" t="s">
        <v>374</v>
      </c>
      <c r="D165" s="242">
        <v>3490.54</v>
      </c>
      <c r="E165" s="242">
        <v>5640.38</v>
      </c>
      <c r="F165" s="52">
        <f t="shared" si="31"/>
        <v>161.59047024242668</v>
      </c>
    </row>
    <row r="166" spans="1:6" ht="12.75" customHeight="1" x14ac:dyDescent="0.2">
      <c r="A166" s="53">
        <v>3212</v>
      </c>
      <c r="B166" s="85" t="s">
        <v>375</v>
      </c>
      <c r="C166" s="50" t="s">
        <v>376</v>
      </c>
      <c r="D166" s="242">
        <v>37261.58</v>
      </c>
      <c r="E166" s="242">
        <v>37855.279999999999</v>
      </c>
      <c r="F166" s="52">
        <f t="shared" si="31"/>
        <v>101.59333018084578</v>
      </c>
    </row>
    <row r="167" spans="1:6" ht="12.75" customHeight="1" x14ac:dyDescent="0.2">
      <c r="A167" s="53">
        <v>3213</v>
      </c>
      <c r="B167" s="85" t="s">
        <v>377</v>
      </c>
      <c r="C167" s="50" t="s">
        <v>378</v>
      </c>
      <c r="D167" s="242">
        <v>8394.9599999999991</v>
      </c>
      <c r="E167" s="242">
        <v>6793.36</v>
      </c>
      <c r="F167" s="52">
        <f t="shared" si="31"/>
        <v>80.921886465212467</v>
      </c>
    </row>
    <row r="168" spans="1:6" ht="12.75" customHeight="1" x14ac:dyDescent="0.2">
      <c r="A168" s="53">
        <v>3214</v>
      </c>
      <c r="B168" s="85" t="s">
        <v>379</v>
      </c>
      <c r="C168" s="50" t="s">
        <v>380</v>
      </c>
      <c r="D168" s="242">
        <v>755.99</v>
      </c>
      <c r="E168" s="242">
        <v>201.15</v>
      </c>
      <c r="F168" s="52">
        <f t="shared" si="31"/>
        <v>26.60749480813238</v>
      </c>
    </row>
    <row r="169" spans="1:6" ht="12.75" customHeight="1" x14ac:dyDescent="0.2">
      <c r="A169" s="53">
        <v>322</v>
      </c>
      <c r="B169" s="85" t="s">
        <v>381</v>
      </c>
      <c r="C169" s="50" t="s">
        <v>382</v>
      </c>
      <c r="D169" s="51">
        <f t="shared" ref="D169:E169" si="41">SUM(D170:D176)</f>
        <v>386987.82</v>
      </c>
      <c r="E169" s="51">
        <f t="shared" si="41"/>
        <v>462149.33</v>
      </c>
      <c r="F169" s="52">
        <f t="shared" si="31"/>
        <v>119.42219008339849</v>
      </c>
    </row>
    <row r="170" spans="1:6" ht="12.75" customHeight="1" x14ac:dyDescent="0.2">
      <c r="A170" s="53">
        <v>3221</v>
      </c>
      <c r="B170" s="85" t="s">
        <v>383</v>
      </c>
      <c r="C170" s="50" t="s">
        <v>384</v>
      </c>
      <c r="D170" s="242">
        <v>32958.75</v>
      </c>
      <c r="E170" s="242">
        <v>44651.46</v>
      </c>
      <c r="F170" s="52">
        <f t="shared" si="31"/>
        <v>135.47680054613721</v>
      </c>
    </row>
    <row r="171" spans="1:6" ht="12.75" customHeight="1" x14ac:dyDescent="0.2">
      <c r="A171" s="53">
        <v>3222</v>
      </c>
      <c r="B171" s="85" t="s">
        <v>385</v>
      </c>
      <c r="C171" s="50" t="s">
        <v>386</v>
      </c>
      <c r="D171" s="242">
        <v>183277.25</v>
      </c>
      <c r="E171" s="242">
        <v>227666.05</v>
      </c>
      <c r="F171" s="52">
        <f t="shared" si="31"/>
        <v>124.21948168689785</v>
      </c>
    </row>
    <row r="172" spans="1:6" ht="12.75" customHeight="1" x14ac:dyDescent="0.2">
      <c r="A172" s="53">
        <v>3223</v>
      </c>
      <c r="B172" s="85" t="s">
        <v>387</v>
      </c>
      <c r="C172" s="50" t="s">
        <v>388</v>
      </c>
      <c r="D172" s="242">
        <v>158525.9</v>
      </c>
      <c r="E172" s="242">
        <v>169298.95</v>
      </c>
      <c r="F172" s="52">
        <f t="shared" si="31"/>
        <v>106.7957664962003</v>
      </c>
    </row>
    <row r="173" spans="1:6" ht="12.75" customHeight="1" x14ac:dyDescent="0.2">
      <c r="A173" s="53">
        <v>3224</v>
      </c>
      <c r="B173" s="85" t="s">
        <v>389</v>
      </c>
      <c r="C173" s="50" t="s">
        <v>390</v>
      </c>
      <c r="D173" s="242">
        <v>4072.3</v>
      </c>
      <c r="E173" s="242">
        <v>7807.24</v>
      </c>
      <c r="F173" s="52">
        <f t="shared" si="31"/>
        <v>191.71573803501704</v>
      </c>
    </row>
    <row r="174" spans="1:6" ht="12.75" customHeight="1" x14ac:dyDescent="0.2">
      <c r="A174" s="53">
        <v>3225</v>
      </c>
      <c r="B174" s="85" t="s">
        <v>391</v>
      </c>
      <c r="C174" s="50" t="s">
        <v>392</v>
      </c>
      <c r="D174" s="242">
        <v>6119.39</v>
      </c>
      <c r="E174" s="242">
        <v>12576.18</v>
      </c>
      <c r="F174" s="52">
        <f t="shared" si="31"/>
        <v>205.51362145573333</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2034.23</v>
      </c>
      <c r="E176" s="242">
        <v>149.44999999999999</v>
      </c>
      <c r="F176" s="52">
        <f t="shared" si="31"/>
        <v>7.3467601991908476</v>
      </c>
    </row>
    <row r="177" spans="1:6" ht="12.75" customHeight="1" x14ac:dyDescent="0.2">
      <c r="A177" s="53">
        <v>323</v>
      </c>
      <c r="B177" s="85" t="s">
        <v>397</v>
      </c>
      <c r="C177" s="50" t="s">
        <v>398</v>
      </c>
      <c r="D177" s="51">
        <f t="shared" ref="D177:E177" si="42">SUM(D178:D186)</f>
        <v>301717.63</v>
      </c>
      <c r="E177" s="51">
        <f t="shared" si="42"/>
        <v>330702.39</v>
      </c>
      <c r="F177" s="52">
        <f t="shared" si="31"/>
        <v>109.60658480580005</v>
      </c>
    </row>
    <row r="178" spans="1:6" ht="12.75" customHeight="1" x14ac:dyDescent="0.2">
      <c r="A178" s="53">
        <v>3231</v>
      </c>
      <c r="B178" s="85" t="s">
        <v>399</v>
      </c>
      <c r="C178" s="50" t="s">
        <v>400</v>
      </c>
      <c r="D178" s="242">
        <v>10811.47</v>
      </c>
      <c r="E178" s="242">
        <v>11006.72</v>
      </c>
      <c r="F178" s="52">
        <f t="shared" si="31"/>
        <v>101.8059523820535</v>
      </c>
    </row>
    <row r="179" spans="1:6" ht="12.75" customHeight="1" x14ac:dyDescent="0.2">
      <c r="A179" s="53">
        <v>3232</v>
      </c>
      <c r="B179" s="85" t="s">
        <v>401</v>
      </c>
      <c r="C179" s="50" t="s">
        <v>402</v>
      </c>
      <c r="D179" s="242">
        <v>117821.54</v>
      </c>
      <c r="E179" s="242">
        <v>106832.94</v>
      </c>
      <c r="F179" s="52">
        <f t="shared" si="31"/>
        <v>90.673522006247765</v>
      </c>
    </row>
    <row r="180" spans="1:6" ht="12.75" customHeight="1" x14ac:dyDescent="0.2">
      <c r="A180" s="53">
        <v>3233</v>
      </c>
      <c r="B180" s="85" t="s">
        <v>403</v>
      </c>
      <c r="C180" s="50" t="s">
        <v>404</v>
      </c>
      <c r="D180" s="242">
        <v>4958.3900000000003</v>
      </c>
      <c r="E180" s="242">
        <v>8042.57</v>
      </c>
      <c r="F180" s="52">
        <f t="shared" si="31"/>
        <v>162.20123870853237</v>
      </c>
    </row>
    <row r="181" spans="1:6" ht="12.75" customHeight="1" x14ac:dyDescent="0.2">
      <c r="A181" s="53">
        <v>3234</v>
      </c>
      <c r="B181" s="85" t="s">
        <v>405</v>
      </c>
      <c r="C181" s="50" t="s">
        <v>406</v>
      </c>
      <c r="D181" s="242">
        <v>55416.61</v>
      </c>
      <c r="E181" s="242">
        <v>59435.5</v>
      </c>
      <c r="F181" s="52">
        <f t="shared" si="31"/>
        <v>107.25213974654891</v>
      </c>
    </row>
    <row r="182" spans="1:6" ht="12.75" customHeight="1" x14ac:dyDescent="0.2">
      <c r="A182" s="53">
        <v>3235</v>
      </c>
      <c r="B182" s="85" t="s">
        <v>407</v>
      </c>
      <c r="C182" s="50" t="s">
        <v>408</v>
      </c>
      <c r="D182" s="242">
        <v>0</v>
      </c>
      <c r="E182" s="242">
        <v>0</v>
      </c>
      <c r="F182" s="52" t="str">
        <f t="shared" si="31"/>
        <v>-</v>
      </c>
    </row>
    <row r="183" spans="1:6" ht="12.75" customHeight="1" x14ac:dyDescent="0.2">
      <c r="A183" s="53">
        <v>3236</v>
      </c>
      <c r="B183" s="85" t="s">
        <v>409</v>
      </c>
      <c r="C183" s="50" t="s">
        <v>410</v>
      </c>
      <c r="D183" s="242">
        <v>6139.34</v>
      </c>
      <c r="E183" s="242">
        <v>9284.7099999999991</v>
      </c>
      <c r="F183" s="52">
        <f t="shared" si="31"/>
        <v>151.23303156365338</v>
      </c>
    </row>
    <row r="184" spans="1:6" ht="12.75" customHeight="1" x14ac:dyDescent="0.2">
      <c r="A184" s="53">
        <v>3237</v>
      </c>
      <c r="B184" s="85" t="s">
        <v>411</v>
      </c>
      <c r="C184" s="50" t="s">
        <v>412</v>
      </c>
      <c r="D184" s="242">
        <v>8382.1</v>
      </c>
      <c r="E184" s="242">
        <v>15043.61</v>
      </c>
      <c r="F184" s="52">
        <f t="shared" si="31"/>
        <v>179.47304374798679</v>
      </c>
    </row>
    <row r="185" spans="1:6" ht="12.75" customHeight="1" x14ac:dyDescent="0.2">
      <c r="A185" s="53">
        <v>3238</v>
      </c>
      <c r="B185" s="85" t="s">
        <v>413</v>
      </c>
      <c r="C185" s="50" t="s">
        <v>414</v>
      </c>
      <c r="D185" s="242">
        <v>4910.71</v>
      </c>
      <c r="E185" s="242">
        <v>7458.84</v>
      </c>
      <c r="F185" s="52">
        <f t="shared" si="31"/>
        <v>151.88923801242592</v>
      </c>
    </row>
    <row r="186" spans="1:6" ht="12.75" customHeight="1" x14ac:dyDescent="0.2">
      <c r="A186" s="53">
        <v>3239</v>
      </c>
      <c r="B186" s="85" t="s">
        <v>415</v>
      </c>
      <c r="C186" s="50" t="s">
        <v>416</v>
      </c>
      <c r="D186" s="242">
        <v>93277.47</v>
      </c>
      <c r="E186" s="242">
        <v>113597.5</v>
      </c>
      <c r="F186" s="52">
        <f t="shared" si="31"/>
        <v>121.78449951526345</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10449.68</v>
      </c>
      <c r="E188" s="51">
        <f t="shared" si="43"/>
        <v>13983.53</v>
      </c>
      <c r="F188" s="52">
        <f t="shared" si="31"/>
        <v>133.81778197992668</v>
      </c>
    </row>
    <row r="189" spans="1:6" ht="12.75" customHeight="1" x14ac:dyDescent="0.2">
      <c r="A189" s="53">
        <v>3291</v>
      </c>
      <c r="B189" s="232" t="s">
        <v>421</v>
      </c>
      <c r="C189" s="50" t="s">
        <v>422</v>
      </c>
      <c r="D189" s="242">
        <v>1623.09</v>
      </c>
      <c r="E189" s="242">
        <v>3816.17</v>
      </c>
      <c r="F189" s="52">
        <f t="shared" si="31"/>
        <v>235.11758436069474</v>
      </c>
    </row>
    <row r="190" spans="1:6" ht="12.75" customHeight="1" x14ac:dyDescent="0.2">
      <c r="A190" s="53">
        <v>3292</v>
      </c>
      <c r="B190" s="85" t="s">
        <v>423</v>
      </c>
      <c r="C190" s="50" t="s">
        <v>424</v>
      </c>
      <c r="D190" s="242">
        <v>2382.16</v>
      </c>
      <c r="E190" s="242">
        <v>2898.68</v>
      </c>
      <c r="F190" s="52">
        <f t="shared" si="31"/>
        <v>121.68284246230311</v>
      </c>
    </row>
    <row r="191" spans="1:6" ht="12.75" customHeight="1" x14ac:dyDescent="0.2">
      <c r="A191" s="53">
        <v>3293</v>
      </c>
      <c r="B191" s="85" t="s">
        <v>425</v>
      </c>
      <c r="C191" s="50" t="s">
        <v>426</v>
      </c>
      <c r="D191" s="242">
        <v>741.13</v>
      </c>
      <c r="E191" s="242">
        <v>2451</v>
      </c>
      <c r="F191" s="52">
        <f t="shared" si="31"/>
        <v>330.71121125848367</v>
      </c>
    </row>
    <row r="192" spans="1:6" ht="12.75" customHeight="1" x14ac:dyDescent="0.2">
      <c r="A192" s="53">
        <v>3294</v>
      </c>
      <c r="B192" s="85" t="s">
        <v>427</v>
      </c>
      <c r="C192" s="50" t="s">
        <v>428</v>
      </c>
      <c r="D192" s="242">
        <v>0</v>
      </c>
      <c r="E192" s="242"/>
      <c r="F192" s="52" t="str">
        <f t="shared" si="31"/>
        <v>-</v>
      </c>
    </row>
    <row r="193" spans="1:6" ht="12.75" customHeight="1" x14ac:dyDescent="0.2">
      <c r="A193" s="53">
        <v>3295</v>
      </c>
      <c r="B193" s="85" t="s">
        <v>429</v>
      </c>
      <c r="C193" s="50" t="s">
        <v>430</v>
      </c>
      <c r="D193" s="242">
        <v>2762.16</v>
      </c>
      <c r="E193" s="242">
        <v>3369.18</v>
      </c>
      <c r="F193" s="52">
        <f t="shared" si="31"/>
        <v>121.97627943348684</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2941.14</v>
      </c>
      <c r="E195" s="242">
        <v>1448.5</v>
      </c>
      <c r="F195" s="52">
        <f t="shared" si="31"/>
        <v>49.249610695172628</v>
      </c>
    </row>
    <row r="196" spans="1:6" ht="12.75" customHeight="1" x14ac:dyDescent="0.2">
      <c r="A196" s="53">
        <v>34</v>
      </c>
      <c r="B196" s="232" t="s">
        <v>435</v>
      </c>
      <c r="C196" s="50" t="s">
        <v>436</v>
      </c>
      <c r="D196" s="51">
        <f t="shared" ref="D196:E196" si="44">D197+D202+D210</f>
        <v>1630.9299999999998</v>
      </c>
      <c r="E196" s="51">
        <f t="shared" si="44"/>
        <v>1432.78</v>
      </c>
      <c r="F196" s="52">
        <f t="shared" si="31"/>
        <v>87.85049021110656</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330.61</v>
      </c>
      <c r="E202" s="51">
        <f t="shared" si="46"/>
        <v>185.55</v>
      </c>
      <c r="F202" s="52">
        <f t="shared" si="31"/>
        <v>56.123529233840472</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330.61</v>
      </c>
      <c r="E205" s="242">
        <v>185.55</v>
      </c>
      <c r="F205" s="52">
        <f t="shared" si="31"/>
        <v>56.123529233840472</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1300.32</v>
      </c>
      <c r="E210" s="51">
        <f t="shared" si="47"/>
        <v>1247.23</v>
      </c>
      <c r="F210" s="52">
        <f t="shared" si="31"/>
        <v>95.917158853205379</v>
      </c>
    </row>
    <row r="211" spans="1:6" ht="12.75" customHeight="1" x14ac:dyDescent="0.2">
      <c r="A211" s="53">
        <v>3431</v>
      </c>
      <c r="B211" s="232" t="s">
        <v>465</v>
      </c>
      <c r="C211" s="50" t="s">
        <v>466</v>
      </c>
      <c r="D211" s="242">
        <v>681.08</v>
      </c>
      <c r="E211" s="242">
        <v>632.71</v>
      </c>
      <c r="F211" s="52">
        <f t="shared" si="31"/>
        <v>92.898044282609973</v>
      </c>
    </row>
    <row r="212" spans="1:6" ht="12.75" customHeight="1" x14ac:dyDescent="0.2">
      <c r="A212" s="53">
        <v>3432</v>
      </c>
      <c r="B212" s="85" t="s">
        <v>467</v>
      </c>
      <c r="C212" s="50" t="s">
        <v>468</v>
      </c>
      <c r="D212" s="242">
        <v>28.95</v>
      </c>
      <c r="E212" s="242"/>
      <c r="F212" s="52">
        <f t="shared" si="31"/>
        <v>0</v>
      </c>
    </row>
    <row r="213" spans="1:6" ht="12.75" customHeight="1" x14ac:dyDescent="0.2">
      <c r="A213" s="53">
        <v>3433</v>
      </c>
      <c r="B213" s="85" t="s">
        <v>469</v>
      </c>
      <c r="C213" s="50" t="s">
        <v>470</v>
      </c>
      <c r="D213" s="242">
        <v>337.26</v>
      </c>
      <c r="E213" s="242">
        <v>442.02</v>
      </c>
      <c r="F213" s="52">
        <f t="shared" si="31"/>
        <v>131.06208859633517</v>
      </c>
    </row>
    <row r="214" spans="1:6" ht="12.75" customHeight="1" x14ac:dyDescent="0.2">
      <c r="A214" s="53">
        <v>3434</v>
      </c>
      <c r="B214" s="85" t="s">
        <v>471</v>
      </c>
      <c r="C214" s="50" t="s">
        <v>472</v>
      </c>
      <c r="D214" s="242">
        <v>253.03</v>
      </c>
      <c r="E214" s="242">
        <v>172.5</v>
      </c>
      <c r="F214" s="52">
        <f t="shared" si="31"/>
        <v>68.173734339801612</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6524.76</v>
      </c>
      <c r="E252" s="51">
        <f t="shared" si="63"/>
        <v>6977.18</v>
      </c>
      <c r="F252" s="52">
        <f t="shared" ref="F252:F258" si="64">IF(D252&lt;&gt;0,IF(E252/D252&gt;=100,"&gt;&gt;100",E252/D252*100),"-")</f>
        <v>106.93389488655522</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6524.76</v>
      </c>
      <c r="E259" s="51">
        <f t="shared" si="66"/>
        <v>6977.18</v>
      </c>
      <c r="F259" s="52">
        <f t="shared" ref="F259:F262" si="67">IF(D259&lt;&gt;0,IF(E259/D259&gt;=100,"&gt;&gt;100",E259/D259*100),"-")</f>
        <v>106.93389488655522</v>
      </c>
    </row>
    <row r="260" spans="1:6" ht="12.75" customHeight="1" x14ac:dyDescent="0.2">
      <c r="A260" s="53">
        <v>3721</v>
      </c>
      <c r="B260" s="85" t="s">
        <v>559</v>
      </c>
      <c r="C260" s="50" t="s">
        <v>560</v>
      </c>
      <c r="D260" s="242">
        <v>6524.76</v>
      </c>
      <c r="E260" s="242">
        <v>6977.18</v>
      </c>
      <c r="F260" s="52">
        <f t="shared" si="67"/>
        <v>106.93389488655522</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1732619.27</v>
      </c>
      <c r="E289" s="51">
        <f t="shared" si="79"/>
        <v>1991502.19</v>
      </c>
      <c r="F289" s="52">
        <f t="shared" si="76"/>
        <v>114.94170845739238</v>
      </c>
    </row>
    <row r="290" spans="1:6" ht="12.75" customHeight="1" x14ac:dyDescent="0.2">
      <c r="A290" s="53" t="s">
        <v>608</v>
      </c>
      <c r="B290" s="85" t="s">
        <v>619</v>
      </c>
      <c r="C290" s="50" t="s">
        <v>620</v>
      </c>
      <c r="D290" s="51">
        <f>IF(D6&gt;=D289,D6-D289,0)</f>
        <v>24570.059999999823</v>
      </c>
      <c r="E290" s="51">
        <f>IF(E6&gt;=E289,E6-E289,0)</f>
        <v>45904.050000000047</v>
      </c>
      <c r="F290" s="52">
        <f t="shared" si="76"/>
        <v>186.82921409227481</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2973.76</v>
      </c>
      <c r="E293" s="242">
        <v>11142.54</v>
      </c>
      <c r="F293" s="52">
        <f t="shared" si="76"/>
        <v>374.69533519853655</v>
      </c>
    </row>
    <row r="294" spans="1:6" ht="12.75" customHeight="1" x14ac:dyDescent="0.2">
      <c r="A294" s="53">
        <v>96</v>
      </c>
      <c r="B294" s="85" t="s">
        <v>627</v>
      </c>
      <c r="C294" s="50" t="s">
        <v>628</v>
      </c>
      <c r="D294" s="242">
        <v>32208.37</v>
      </c>
      <c r="E294" s="242">
        <v>55505.2</v>
      </c>
      <c r="F294" s="52">
        <f t="shared" si="76"/>
        <v>172.33160200283342</v>
      </c>
    </row>
    <row r="295" spans="1:6" ht="24" x14ac:dyDescent="0.2">
      <c r="A295" s="53">
        <v>9661</v>
      </c>
      <c r="B295" s="85" t="s">
        <v>629</v>
      </c>
      <c r="C295" s="50" t="s">
        <v>630</v>
      </c>
      <c r="D295" s="242">
        <v>0</v>
      </c>
      <c r="E295" s="242">
        <v>942.68</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32738.840000000004</v>
      </c>
      <c r="E350" s="51">
        <f t="shared" si="95"/>
        <v>28960.03</v>
      </c>
      <c r="F350" s="52">
        <f t="shared" si="81"/>
        <v>88.457715667384662</v>
      </c>
    </row>
    <row r="351" spans="1:6" ht="12.75" customHeight="1" x14ac:dyDescent="0.2">
      <c r="A351" s="53">
        <v>41</v>
      </c>
      <c r="B351" s="85" t="s">
        <v>740</v>
      </c>
      <c r="C351" s="50" t="s">
        <v>741</v>
      </c>
      <c r="D351" s="51">
        <f t="shared" ref="D351:E351" si="96">D352+D356</f>
        <v>1204.6300000000001</v>
      </c>
      <c r="E351" s="51">
        <f t="shared" si="96"/>
        <v>4476.57</v>
      </c>
      <c r="F351" s="52">
        <f t="shared" si="81"/>
        <v>371.61369051077918</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1204.6300000000001</v>
      </c>
      <c r="E356" s="51">
        <f t="shared" si="98"/>
        <v>4476.57</v>
      </c>
      <c r="F356" s="52">
        <f t="shared" si="81"/>
        <v>371.61369051077918</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v>362.5</v>
      </c>
      <c r="F359" s="52" t="str">
        <f t="shared" si="81"/>
        <v>-</v>
      </c>
    </row>
    <row r="360" spans="1:6" ht="12.75" customHeight="1" x14ac:dyDescent="0.2">
      <c r="A360" s="53">
        <v>4124</v>
      </c>
      <c r="B360" s="85" t="s">
        <v>654</v>
      </c>
      <c r="C360" s="50" t="s">
        <v>753</v>
      </c>
      <c r="D360" s="242">
        <v>1204.6300000000001</v>
      </c>
      <c r="E360" s="242">
        <v>4114.07</v>
      </c>
      <c r="F360" s="52">
        <f t="shared" si="81"/>
        <v>341.52146302184065</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22384.97</v>
      </c>
      <c r="E363" s="51">
        <f t="shared" si="99"/>
        <v>24483.46</v>
      </c>
      <c r="F363" s="52">
        <f t="shared" si="81"/>
        <v>109.37454908360384</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22384.97</v>
      </c>
      <c r="E369" s="51">
        <f t="shared" si="101"/>
        <v>24483.46</v>
      </c>
      <c r="F369" s="52">
        <f t="shared" si="81"/>
        <v>109.37454908360384</v>
      </c>
    </row>
    <row r="370" spans="1:6" ht="12.75" customHeight="1" x14ac:dyDescent="0.2">
      <c r="A370" s="53">
        <v>4221</v>
      </c>
      <c r="B370" s="85" t="s">
        <v>674</v>
      </c>
      <c r="C370" s="50" t="s">
        <v>766</v>
      </c>
      <c r="D370" s="242">
        <v>4023.23</v>
      </c>
      <c r="E370" s="242">
        <v>5600.7</v>
      </c>
      <c r="F370" s="52">
        <f t="shared" si="81"/>
        <v>139.20904347998996</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1319.8</v>
      </c>
      <c r="E372" s="242">
        <v>339.11</v>
      </c>
      <c r="F372" s="52">
        <f t="shared" si="81"/>
        <v>25.694044552204883</v>
      </c>
    </row>
    <row r="373" spans="1:6" ht="12.75" customHeight="1" x14ac:dyDescent="0.2">
      <c r="A373" s="53">
        <v>4224</v>
      </c>
      <c r="B373" s="85" t="s">
        <v>680</v>
      </c>
      <c r="C373" s="50" t="s">
        <v>770</v>
      </c>
      <c r="D373" s="242">
        <v>1916.52</v>
      </c>
      <c r="E373" s="242">
        <v>9951.25</v>
      </c>
      <c r="F373" s="52">
        <f t="shared" si="81"/>
        <v>519.23538496858896</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15125.42</v>
      </c>
      <c r="E376" s="242">
        <v>8592.4</v>
      </c>
      <c r="F376" s="52">
        <f t="shared" si="81"/>
        <v>56.807678728921239</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9149.24</v>
      </c>
      <c r="E402" s="51">
        <f t="shared" si="109"/>
        <v>0</v>
      </c>
      <c r="F402" s="52">
        <f t="shared" si="81"/>
        <v>0</v>
      </c>
    </row>
    <row r="403" spans="1:6" ht="12.75" customHeight="1" x14ac:dyDescent="0.2">
      <c r="A403" s="53">
        <v>451</v>
      </c>
      <c r="B403" s="85" t="s">
        <v>811</v>
      </c>
      <c r="C403" s="50" t="s">
        <v>812</v>
      </c>
      <c r="D403" s="242">
        <v>9149.24</v>
      </c>
      <c r="E403" s="242"/>
      <c r="F403" s="52">
        <f t="shared" si="81"/>
        <v>0</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32738.840000000004</v>
      </c>
      <c r="E408" s="51">
        <f t="shared" si="111"/>
        <v>28960.03</v>
      </c>
      <c r="F408" s="52">
        <f t="shared" si="81"/>
        <v>88.457715667384662</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1757189.3299999998</v>
      </c>
      <c r="E412" s="51">
        <f>E6+E298</f>
        <v>2037406.24</v>
      </c>
      <c r="F412" s="52">
        <f t="shared" si="81"/>
        <v>115.94688205852013</v>
      </c>
    </row>
    <row r="413" spans="1:6" ht="12.75" customHeight="1" x14ac:dyDescent="0.2">
      <c r="A413" s="53" t="s">
        <v>608</v>
      </c>
      <c r="B413" s="85" t="s">
        <v>831</v>
      </c>
      <c r="C413" s="50" t="s">
        <v>832</v>
      </c>
      <c r="D413" s="51">
        <f t="shared" ref="D413:E413" si="112">D289+D350</f>
        <v>1765358.11</v>
      </c>
      <c r="E413" s="51">
        <f t="shared" si="112"/>
        <v>2020462.22</v>
      </c>
      <c r="F413" s="52">
        <f t="shared" si="81"/>
        <v>114.45055870278919</v>
      </c>
    </row>
    <row r="414" spans="1:6" ht="12.75" customHeight="1" x14ac:dyDescent="0.2">
      <c r="A414" s="53" t="s">
        <v>608</v>
      </c>
      <c r="B414" s="85" t="s">
        <v>833</v>
      </c>
      <c r="C414" s="50" t="s">
        <v>834</v>
      </c>
      <c r="D414" s="51">
        <f t="shared" ref="D414:E414" si="113">IF(D412&gt;=D413,D412-D413,0)</f>
        <v>0</v>
      </c>
      <c r="E414" s="51">
        <f t="shared" si="113"/>
        <v>16944.020000000019</v>
      </c>
      <c r="F414" s="52" t="str">
        <f t="shared" si="81"/>
        <v>-</v>
      </c>
    </row>
    <row r="415" spans="1:6" ht="12.75" customHeight="1" x14ac:dyDescent="0.2">
      <c r="A415" s="53" t="s">
        <v>608</v>
      </c>
      <c r="B415" s="85" t="s">
        <v>835</v>
      </c>
      <c r="C415" s="50" t="s">
        <v>836</v>
      </c>
      <c r="D415" s="51">
        <f t="shared" ref="D415:E415" si="114">IF(D413&gt;=D412,D413-D412,0)</f>
        <v>8168.7800000002608</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2973.76</v>
      </c>
      <c r="E417" s="51">
        <f t="shared" si="116"/>
        <v>11142.54</v>
      </c>
      <c r="F417" s="52">
        <f t="shared" si="81"/>
        <v>374.69533519853655</v>
      </c>
    </row>
    <row r="418" spans="1:6" ht="12.75" customHeight="1" x14ac:dyDescent="0.2">
      <c r="A418" s="55" t="s">
        <v>842</v>
      </c>
      <c r="B418" s="233" t="s">
        <v>843</v>
      </c>
      <c r="C418" s="56" t="s">
        <v>844</v>
      </c>
      <c r="D418" s="62">
        <f t="shared" ref="D418:E418" si="117">D294+D411</f>
        <v>32208.37</v>
      </c>
      <c r="E418" s="62">
        <f t="shared" si="117"/>
        <v>55505.2</v>
      </c>
      <c r="F418" s="57">
        <f t="shared" si="81"/>
        <v>172.33160200283342</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1757189.3299999998</v>
      </c>
      <c r="E639" s="51">
        <f t="shared" si="180"/>
        <v>2037406.24</v>
      </c>
      <c r="F639" s="52">
        <f t="shared" si="119"/>
        <v>115.94688205852013</v>
      </c>
    </row>
    <row r="640" spans="1:6" ht="12.75" customHeight="1" x14ac:dyDescent="0.2">
      <c r="A640" s="53" t="s">
        <v>608</v>
      </c>
      <c r="B640" s="85" t="s">
        <v>1277</v>
      </c>
      <c r="C640" s="50" t="s">
        <v>1278</v>
      </c>
      <c r="D640" s="51">
        <f t="shared" ref="D640:E640" si="181">D413+D528</f>
        <v>1765358.11</v>
      </c>
      <c r="E640" s="51">
        <f t="shared" si="181"/>
        <v>2020462.22</v>
      </c>
      <c r="F640" s="52">
        <f t="shared" si="119"/>
        <v>114.45055870278919</v>
      </c>
    </row>
    <row r="641" spans="1:6" ht="12.75" customHeight="1" x14ac:dyDescent="0.2">
      <c r="A641" s="53" t="s">
        <v>608</v>
      </c>
      <c r="B641" s="85" t="s">
        <v>1279</v>
      </c>
      <c r="C641" s="50" t="s">
        <v>1280</v>
      </c>
      <c r="D641" s="51">
        <f t="shared" ref="D641:E641" si="182">IF(D639&gt;=D640,D639-D640,0)</f>
        <v>0</v>
      </c>
      <c r="E641" s="51">
        <f t="shared" si="182"/>
        <v>16944.020000000019</v>
      </c>
      <c r="F641" s="52" t="str">
        <f t="shared" si="119"/>
        <v>-</v>
      </c>
    </row>
    <row r="642" spans="1:6" ht="12.75" customHeight="1" x14ac:dyDescent="0.2">
      <c r="A642" s="53" t="s">
        <v>608</v>
      </c>
      <c r="B642" s="85" t="s">
        <v>1281</v>
      </c>
      <c r="C642" s="50" t="s">
        <v>1282</v>
      </c>
      <c r="D642" s="51">
        <f t="shared" ref="D642:E642" si="183">IF(D640&gt;=D639,D640-D639,0)</f>
        <v>8168.7800000002608</v>
      </c>
      <c r="E642" s="51">
        <f t="shared" si="183"/>
        <v>0</v>
      </c>
      <c r="F642" s="52">
        <f t="shared" si="119"/>
        <v>0</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2973.76</v>
      </c>
      <c r="E644" s="51">
        <f t="shared" si="185"/>
        <v>11142.54</v>
      </c>
      <c r="F644" s="52">
        <f t="shared" si="119"/>
        <v>374.69533519853655</v>
      </c>
    </row>
    <row r="645" spans="1:6" ht="24" x14ac:dyDescent="0.2">
      <c r="A645" s="53" t="s">
        <v>608</v>
      </c>
      <c r="B645" s="85" t="s">
        <v>1287</v>
      </c>
      <c r="C645" s="50" t="s">
        <v>1288</v>
      </c>
      <c r="D645" s="51">
        <f t="shared" ref="D645:E645" si="186">IF(D641+D643-D642-D644&gt;=0,D641+D643-D642-D644,0)</f>
        <v>0</v>
      </c>
      <c r="E645" s="51">
        <f t="shared" si="186"/>
        <v>5801.4800000000178</v>
      </c>
      <c r="F645" s="52" t="str">
        <f t="shared" si="119"/>
        <v>-</v>
      </c>
    </row>
    <row r="646" spans="1:6" ht="24" x14ac:dyDescent="0.2">
      <c r="A646" s="53" t="s">
        <v>608</v>
      </c>
      <c r="B646" s="85" t="s">
        <v>1289</v>
      </c>
      <c r="C646" s="50" t="s">
        <v>1290</v>
      </c>
      <c r="D646" s="51">
        <f t="shared" ref="D646:E646" si="187">IF(D642+D644-D641-D643&gt;=0,D642+D644-D641-D643,0)</f>
        <v>11142.540000000261</v>
      </c>
      <c r="E646" s="51">
        <f t="shared" si="187"/>
        <v>0</v>
      </c>
      <c r="F646" s="52">
        <f t="shared" si="119"/>
        <v>0</v>
      </c>
    </row>
    <row r="647" spans="1:6" ht="24" x14ac:dyDescent="0.2">
      <c r="A647" s="55" t="s">
        <v>1291</v>
      </c>
      <c r="B647" s="233" t="s">
        <v>1292</v>
      </c>
      <c r="C647" s="56" t="s">
        <v>1291</v>
      </c>
      <c r="D647" s="243">
        <v>89482.99</v>
      </c>
      <c r="E647" s="243">
        <v>112901.28</v>
      </c>
      <c r="F647" s="57">
        <f t="shared" si="119"/>
        <v>126.1706610384834</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52697.86</v>
      </c>
      <c r="E649" s="242">
        <v>50072.46</v>
      </c>
      <c r="F649" s="52">
        <f t="shared" ref="F649:F724" si="188">IF(D649&lt;&gt;0,IF(E649/D649&gt;=100,"&gt;&gt;100",E649/D649*100),"-")</f>
        <v>95.018014014231312</v>
      </c>
    </row>
    <row r="650" spans="1:6" ht="12.75" customHeight="1" x14ac:dyDescent="0.2">
      <c r="A650" s="53" t="s">
        <v>1296</v>
      </c>
      <c r="B650" s="85" t="s">
        <v>1297</v>
      </c>
      <c r="C650" s="50" t="s">
        <v>1296</v>
      </c>
      <c r="D650" s="242">
        <v>2386315.88</v>
      </c>
      <c r="E650" s="242">
        <v>3094335.49</v>
      </c>
      <c r="F650" s="52">
        <f t="shared" si="188"/>
        <v>129.66998694238251</v>
      </c>
    </row>
    <row r="651" spans="1:6" ht="12.75" customHeight="1" x14ac:dyDescent="0.2">
      <c r="A651" s="53" t="s">
        <v>1298</v>
      </c>
      <c r="B651" s="85" t="s">
        <v>1299</v>
      </c>
      <c r="C651" s="50" t="s">
        <v>1298</v>
      </c>
      <c r="D651" s="242">
        <v>2388941.11</v>
      </c>
      <c r="E651" s="242">
        <v>3032826.74</v>
      </c>
      <c r="F651" s="52">
        <f t="shared" si="188"/>
        <v>126.95276276609432</v>
      </c>
    </row>
    <row r="652" spans="1:6" ht="24" x14ac:dyDescent="0.2">
      <c r="A652" s="53">
        <v>11</v>
      </c>
      <c r="B652" s="85" t="s">
        <v>1300</v>
      </c>
      <c r="C652" s="50" t="s">
        <v>1301</v>
      </c>
      <c r="D652" s="51">
        <f t="shared" ref="D652:E652" si="189">+D649+D650-D651</f>
        <v>50072.629999999888</v>
      </c>
      <c r="E652" s="51">
        <f t="shared" si="189"/>
        <v>111581.20999999996</v>
      </c>
      <c r="F652" s="52">
        <f t="shared" si="188"/>
        <v>222.838724468837</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65</v>
      </c>
      <c r="E654" s="262">
        <v>64</v>
      </c>
      <c r="F654" s="52">
        <f t="shared" si="188"/>
        <v>98.461538461538467</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46</v>
      </c>
      <c r="E656" s="262">
        <v>47</v>
      </c>
      <c r="F656" s="52">
        <f t="shared" si="188"/>
        <v>102.17391304347827</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0</v>
      </c>
      <c r="E675" s="242">
        <v>22778.6</v>
      </c>
      <c r="F675" s="52" t="str">
        <f t="shared" si="188"/>
        <v>-</v>
      </c>
    </row>
    <row r="676" spans="1:6" ht="24" x14ac:dyDescent="0.2">
      <c r="A676" s="53">
        <v>63613</v>
      </c>
      <c r="B676" s="232" t="s">
        <v>1349</v>
      </c>
      <c r="C676" s="50" t="s">
        <v>1350</v>
      </c>
      <c r="D676" s="242">
        <v>7963.75</v>
      </c>
      <c r="E676" s="242">
        <v>7382.74</v>
      </c>
      <c r="F676" s="52">
        <f t="shared" si="188"/>
        <v>92.704316433840845</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1301755.22</v>
      </c>
      <c r="E710" s="242">
        <v>1430097.91</v>
      </c>
      <c r="F710" s="52">
        <f t="shared" si="188"/>
        <v>109.85920302282328</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3834.52</v>
      </c>
      <c r="E716" s="242">
        <v>6750.36</v>
      </c>
      <c r="F716" s="52">
        <f t="shared" si="188"/>
        <v>176.04185139209079</v>
      </c>
    </row>
    <row r="717" spans="1:6" ht="12.75" customHeight="1" x14ac:dyDescent="0.2">
      <c r="A717" s="53">
        <v>31215</v>
      </c>
      <c r="B717" s="85" t="s">
        <v>1413</v>
      </c>
      <c r="C717" s="50" t="s">
        <v>1414</v>
      </c>
      <c r="D717" s="242">
        <v>5238.3999999999996</v>
      </c>
      <c r="E717" s="242">
        <v>3920.17</v>
      </c>
      <c r="F717" s="52">
        <f t="shared" si="188"/>
        <v>74.83525503970678</v>
      </c>
    </row>
    <row r="718" spans="1:6" ht="12.75" customHeight="1" x14ac:dyDescent="0.2">
      <c r="A718" s="53">
        <v>32121</v>
      </c>
      <c r="B718" s="85" t="s">
        <v>1415</v>
      </c>
      <c r="C718" s="50" t="s">
        <v>1416</v>
      </c>
      <c r="D718" s="242">
        <v>37261.58</v>
      </c>
      <c r="E718" s="242">
        <v>37855.279999999999</v>
      </c>
      <c r="F718" s="52">
        <f t="shared" si="188"/>
        <v>101.59333018084578</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4562.92</v>
      </c>
      <c r="E720" s="242">
        <v>7475.83</v>
      </c>
      <c r="F720" s="52">
        <f t="shared" si="188"/>
        <v>163.83872607891436</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0</v>
      </c>
      <c r="E722" s="242"/>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1623.09</v>
      </c>
      <c r="E725" s="242">
        <v>3816.17</v>
      </c>
      <c r="F725" s="52">
        <f t="shared" ref="F725:F979" si="190">IF(D725&lt;&gt;0,IF(E725/D725&gt;=100,"&gt;&gt;100",E725/D725*100),"-")</f>
        <v>235.11758436069474</v>
      </c>
    </row>
    <row r="726" spans="1:6" ht="12.75" customHeight="1" x14ac:dyDescent="0.2">
      <c r="A726" s="53" t="s">
        <v>1431</v>
      </c>
      <c r="B726" s="85" t="s">
        <v>1432</v>
      </c>
      <c r="C726" s="50" t="s">
        <v>1431</v>
      </c>
      <c r="D726" s="242">
        <v>251.8</v>
      </c>
      <c r="E726" s="242">
        <v>435.61</v>
      </c>
      <c r="F726" s="52">
        <f t="shared" si="190"/>
        <v>172.99841143764894</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330.61</v>
      </c>
      <c r="E742" s="242">
        <v>185.55</v>
      </c>
      <c r="F742" s="52">
        <f t="shared" si="190"/>
        <v>56.123529233840472</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6524.76</v>
      </c>
      <c r="E816" s="242">
        <v>6977.18</v>
      </c>
      <c r="F816" s="52">
        <f t="shared" si="190"/>
        <v>106.93389488655522</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41" workbookViewId="0">
      <selection activeCell="D245" sqref="D24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964541.94999999972</v>
      </c>
      <c r="E6" s="229">
        <f t="shared" si="0"/>
        <v>1017063.5599999996</v>
      </c>
      <c r="F6" s="230">
        <f t="shared" ref="F6:F260" si="1">IF(D6&gt;0,IF(E6/D6&gt;=100,"&gt;&gt;100",E6/D6*100),"-")</f>
        <v>105.44523854042842</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780964.07999999973</v>
      </c>
      <c r="E7" s="104">
        <f t="shared" si="2"/>
        <v>725548.82999999961</v>
      </c>
      <c r="F7" s="93">
        <f t="shared" si="1"/>
        <v>92.904251114852798</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494021.22000000003</v>
      </c>
      <c r="E8" s="104">
        <f>E9+E10-E11</f>
        <v>498138.67000000004</v>
      </c>
      <c r="F8" s="93">
        <f t="shared" si="1"/>
        <v>100.83345610133914</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475579.58</v>
      </c>
      <c r="E9" s="247">
        <v>475579.58</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28424.27</v>
      </c>
      <c r="E10" s="247">
        <v>32900.839999999997</v>
      </c>
      <c r="F10" s="93">
        <f t="shared" si="1"/>
        <v>115.74911158668277</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9982.6299999999992</v>
      </c>
      <c r="E11" s="247">
        <v>10341.75</v>
      </c>
      <c r="F11" s="93">
        <f t="shared" si="1"/>
        <v>103.59744876851092</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274795.9899999997</v>
      </c>
      <c r="E12" s="104">
        <f t="shared" si="3"/>
        <v>216081.51999999958</v>
      </c>
      <c r="F12" s="93">
        <f t="shared" si="1"/>
        <v>78.63343275132938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217008.63999999966</v>
      </c>
      <c r="E13" s="104">
        <f t="shared" si="4"/>
        <v>161599.26999999955</v>
      </c>
      <c r="F13" s="93">
        <f t="shared" si="1"/>
        <v>74.466744734218778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4431217.97</v>
      </c>
      <c r="E15" s="247">
        <v>4431217.97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4214209.33</v>
      </c>
      <c r="E18" s="247">
        <v>4269618.7</v>
      </c>
      <c r="F18" s="93">
        <f t="shared" si="1"/>
        <v>101.31482244143768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29343.180000000051</v>
      </c>
      <c r="E19" s="104">
        <f t="shared" si="5"/>
        <v>34761.160000000033</v>
      </c>
      <c r="F19" s="93">
        <f t="shared" si="1"/>
        <v>118.46418827134609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41142.15</v>
      </c>
      <c r="E20" s="247">
        <v>46742.85</v>
      </c>
      <c r="F20" s="93">
        <f t="shared" si="1"/>
        <v>113.61304647423627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12472.01</v>
      </c>
      <c r="E21" s="247">
        <v>12472.01</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23736.75</v>
      </c>
      <c r="E22" s="247">
        <v>24075.87</v>
      </c>
      <c r="F22" s="93">
        <f t="shared" si="1"/>
        <v>101.42867073209263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37123.21</v>
      </c>
      <c r="E23" s="247">
        <v>46925.5</v>
      </c>
      <c r="F23" s="93">
        <f t="shared" si="1"/>
        <v>126.40474786528428</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203694.79</v>
      </c>
      <c r="E24" s="247">
        <v>203694.79</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6034.88</v>
      </c>
      <c r="E25" s="247">
        <v>6034.88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385994.35</v>
      </c>
      <c r="E26" s="247">
        <v>394596.75</v>
      </c>
      <c r="F26" s="93">
        <f t="shared" si="1"/>
        <v>102.22863365746157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680854.96</v>
      </c>
      <c r="E28" s="247">
        <v>699781.49</v>
      </c>
      <c r="F28" s="93">
        <f t="shared" si="1"/>
        <v>102.77981818624042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27882.380000000005</v>
      </c>
      <c r="E29" s="104">
        <f t="shared" si="6"/>
        <v>19159.300000000003</v>
      </c>
      <c r="F29" s="93">
        <f t="shared" si="1"/>
        <v>68.714722344362272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111128.17</v>
      </c>
      <c r="E30" s="247">
        <v>111128.16</v>
      </c>
      <c r="F30" s="93">
        <f t="shared" si="1"/>
        <v>99.999991001381559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83245.789999999994</v>
      </c>
      <c r="E34" s="247">
        <v>91968.86</v>
      </c>
      <c r="F34" s="93">
        <f t="shared" si="1"/>
        <v>110.47869207559926</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5487.6</v>
      </c>
      <c r="E37" s="247">
        <v>5487.6</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5487.6</v>
      </c>
      <c r="E40" s="247">
        <v>5487.6</v>
      </c>
      <c r="F40" s="93">
        <f t="shared" si="1"/>
        <v>100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4783.8500000000004</v>
      </c>
      <c r="E42" s="247">
        <v>4783.8500000000004</v>
      </c>
      <c r="F42" s="93">
        <f t="shared" si="1"/>
        <v>100</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4783.8500000000004</v>
      </c>
      <c r="E44" s="247">
        <v>4783.8500000000004</v>
      </c>
      <c r="F44" s="93">
        <f t="shared" si="1"/>
        <v>100</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561.79</v>
      </c>
      <c r="E45" s="104">
        <f t="shared" si="9"/>
        <v>561.79</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2611.3200000000002</v>
      </c>
      <c r="E47" s="247">
        <v>2611.3200000000002</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2049.5300000000002</v>
      </c>
      <c r="E50" s="247">
        <v>2049.5300000000002</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413.16999999999825</v>
      </c>
      <c r="E52" s="104">
        <f t="shared" si="10"/>
        <v>413.16999999999825</v>
      </c>
      <c r="F52" s="93">
        <f t="shared" si="1"/>
        <v>100</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413.17</v>
      </c>
      <c r="E53" s="247">
        <v>413.17</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29330.23</v>
      </c>
      <c r="E54" s="247">
        <v>41403.26</v>
      </c>
      <c r="F54" s="93">
        <f t="shared" si="1"/>
        <v>141.16241161422874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29330.23</v>
      </c>
      <c r="E55" s="247">
        <v>41403.26</v>
      </c>
      <c r="F55" s="93">
        <f t="shared" si="1"/>
        <v>141.16241161422874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11733.7</v>
      </c>
      <c r="E63" s="104">
        <f t="shared" si="12"/>
        <v>10915.47</v>
      </c>
      <c r="F63" s="93">
        <f t="shared" si="1"/>
        <v>93.026666780299479</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11733.7</v>
      </c>
      <c r="E64" s="247">
        <v>10915.47</v>
      </c>
      <c r="F64" s="93">
        <f t="shared" si="1"/>
        <v>93.026666780299479</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183577.87</v>
      </c>
      <c r="E68" s="104">
        <f t="shared" si="13"/>
        <v>291514.73</v>
      </c>
      <c r="F68" s="93">
        <f t="shared" si="1"/>
        <v>158.79622636432157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50072.63</v>
      </c>
      <c r="E69" s="104">
        <f t="shared" si="14"/>
        <v>111581.21</v>
      </c>
      <c r="F69" s="93">
        <f t="shared" si="1"/>
        <v>222.8387244688366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50072.63</v>
      </c>
      <c r="E70" s="104">
        <f t="shared" si="15"/>
        <v>111581.21</v>
      </c>
      <c r="F70" s="93">
        <f t="shared" si="1"/>
        <v>222.8387244688366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50072.63</v>
      </c>
      <c r="E72" s="247">
        <v>111581.21</v>
      </c>
      <c r="F72" s="93">
        <f t="shared" si="1"/>
        <v>222.8387244688366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11813.93</v>
      </c>
      <c r="E78" s="104">
        <f>E79+SUM(E82:E84)-E85+E86</f>
        <v>11527.04</v>
      </c>
      <c r="F78" s="93">
        <f t="shared" si="1"/>
        <v>97.571595565573858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11813.93</v>
      </c>
      <c r="E86" s="247">
        <v>11527.04</v>
      </c>
      <c r="F86" s="93">
        <f t="shared" si="1"/>
        <v>97.571595565573858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32208.320000000003</v>
      </c>
      <c r="E146" s="104">
        <f t="shared" si="26"/>
        <v>55505.200000000004</v>
      </c>
      <c r="F146" s="93">
        <f t="shared" si="1"/>
        <v>172.33186952936384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14.72</v>
      </c>
      <c r="E158" s="247">
        <v>14.72</v>
      </c>
      <c r="F158" s="93">
        <f t="shared" si="1"/>
        <v>100</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31724.48</v>
      </c>
      <c r="E159" s="247">
        <v>50609.55</v>
      </c>
      <c r="F159" s="93">
        <f t="shared" si="1"/>
        <v>159.52838312873845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32.630000000000003</v>
      </c>
      <c r="E160" s="247">
        <v>409.15</v>
      </c>
      <c r="F160" s="93">
        <f t="shared" si="1"/>
        <v>1253.9074471345384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436.49</v>
      </c>
      <c r="E162" s="247">
        <v>4471.78</v>
      </c>
      <c r="F162" s="93">
        <f t="shared" si="1"/>
        <v>1024.4862425256019</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89482.99</v>
      </c>
      <c r="E170" s="104">
        <f t="shared" si="29"/>
        <v>112901.28</v>
      </c>
      <c r="F170" s="93">
        <f t="shared" si="1"/>
        <v>126.1706610384834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89482.99</v>
      </c>
      <c r="E171" s="247">
        <v>112901.28</v>
      </c>
      <c r="F171" s="93">
        <f t="shared" si="1"/>
        <v>126.1706610384834</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964541.95</v>
      </c>
      <c r="E175" s="104">
        <f t="shared" si="30"/>
        <v>1017063.5599999999</v>
      </c>
      <c r="F175" s="93">
        <f t="shared" si="1"/>
        <v>105.44523854042845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184289.72000000003</v>
      </c>
      <c r="E176" s="104">
        <f t="shared" si="31"/>
        <v>251167.51</v>
      </c>
      <c r="F176" s="93">
        <f t="shared" si="1"/>
        <v>136.2894848394148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177286.99000000002</v>
      </c>
      <c r="E177" s="104">
        <f t="shared" si="32"/>
        <v>248512.24000000002</v>
      </c>
      <c r="F177" s="93">
        <f t="shared" si="1"/>
        <v>140.17511380840747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89482.99</v>
      </c>
      <c r="E178" s="247">
        <v>112901.29</v>
      </c>
      <c r="F178" s="93">
        <f t="shared" si="1"/>
        <v>126.17067221379168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67102.91</v>
      </c>
      <c r="E179" s="247">
        <v>105885.46</v>
      </c>
      <c r="F179" s="93">
        <f t="shared" si="1"/>
        <v>157.79563062168242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324.07</v>
      </c>
      <c r="E180" s="104">
        <f t="shared" si="33"/>
        <v>157.79</v>
      </c>
      <c r="F180" s="93">
        <f t="shared" si="1"/>
        <v>48.690097818372571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24.19</v>
      </c>
      <c r="E182" s="247"/>
      <c r="F182" s="93">
        <f t="shared" si="1"/>
        <v>0</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299.88</v>
      </c>
      <c r="E183" s="247">
        <v>157.79</v>
      </c>
      <c r="F183" s="93">
        <f t="shared" si="1"/>
        <v>52.617713752167525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20377.02</v>
      </c>
      <c r="E188" s="247">
        <v>29567.7</v>
      </c>
      <c r="F188" s="93">
        <f t="shared" si="1"/>
        <v>145.10316032471871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2655.27</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7002.73</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7002.73</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7002.73</v>
      </c>
      <c r="E212" s="247"/>
      <c r="F212" s="93">
        <f t="shared" si="1"/>
        <v>0</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780252.23</v>
      </c>
      <c r="E237" s="104">
        <f t="shared" si="41"/>
        <v>765896.04999999993</v>
      </c>
      <c r="F237" s="93">
        <f t="shared" si="1"/>
        <v>98.160059087559418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759186.4</v>
      </c>
      <c r="E238" s="104">
        <f t="shared" si="42"/>
        <v>704589.37</v>
      </c>
      <c r="F238" s="93">
        <f t="shared" si="1"/>
        <v>92.808481553410331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759186.4</v>
      </c>
      <c r="E239" s="104">
        <f t="shared" si="43"/>
        <v>704589.37</v>
      </c>
      <c r="F239" s="93">
        <f t="shared" si="1"/>
        <v>92.808481553410331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759186.4</v>
      </c>
      <c r="E240" s="247">
        <v>704589.37</v>
      </c>
      <c r="F240" s="93">
        <f t="shared" si="1"/>
        <v>92.808481553410331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-11142.54</v>
      </c>
      <c r="E245" s="104">
        <f t="shared" si="45"/>
        <v>5801.48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21596.29</v>
      </c>
      <c r="E246" s="104">
        <f t="shared" si="46"/>
        <v>5801.48</v>
      </c>
      <c r="F246" s="93">
        <f t="shared" si="1"/>
        <v>26.86331772725778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21596.29</v>
      </c>
      <c r="E247" s="247">
        <v>5801.48</v>
      </c>
      <c r="F247" s="93">
        <f t="shared" si="1"/>
        <v>26.86331772725778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32738.83</v>
      </c>
      <c r="E250" s="104">
        <f t="shared" si="47"/>
        <v>0</v>
      </c>
      <c r="F250" s="93">
        <f t="shared" si="1"/>
        <v>0</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32738.83</v>
      </c>
      <c r="E252" s="247">
        <v>0</v>
      </c>
      <c r="F252" s="93">
        <f t="shared" si="1"/>
        <v>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32208.37</v>
      </c>
      <c r="E255" s="247">
        <v>55505.2</v>
      </c>
      <c r="F255" s="93">
        <f t="shared" si="1"/>
        <v>172.33160200283342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2321556.87</v>
      </c>
      <c r="E259" s="104">
        <f t="shared" si="49"/>
        <v>2321556.87</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2321556.87</v>
      </c>
      <c r="E260" s="248">
        <v>2321556.87</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32208.32</v>
      </c>
      <c r="E264" s="247">
        <v>55505.2</v>
      </c>
      <c r="F264" s="93">
        <f t="shared" si="50"/>
        <v>172.33186952936384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11813.93</v>
      </c>
      <c r="E268" s="247">
        <v>11527.04</v>
      </c>
      <c r="F268" s="93">
        <f t="shared" si="50"/>
        <v>97.571595565573858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75318.210000000006</v>
      </c>
      <c r="E287" s="247">
        <v>79019.17</v>
      </c>
      <c r="F287" s="93">
        <f t="shared" si="50"/>
        <v>104.91376521029908</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101968.78</v>
      </c>
      <c r="E288" s="247">
        <v>169493.07</v>
      </c>
      <c r="F288" s="93">
        <f t="shared" si="50"/>
        <v>166.22055299671135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2655.27</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7002.73</v>
      </c>
      <c r="E294" s="247"/>
      <c r="F294" s="93">
        <f t="shared" si="50"/>
        <v>0</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29567.7</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7002.73</v>
      </c>
      <c r="E309" s="247"/>
      <c r="F309" s="93">
        <f t="shared" si="50"/>
        <v>0</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9" workbookViewId="0">
      <selection activeCell="D134" sqref="D13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1765358.11</v>
      </c>
      <c r="E129" s="81">
        <f t="shared" si="26"/>
        <v>2020462.22</v>
      </c>
      <c r="F129" s="63">
        <f t="shared" si="1"/>
        <v>114.45055870278919</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1765358.11</v>
      </c>
      <c r="E133" s="249">
        <v>2020462.22</v>
      </c>
      <c r="F133" s="63">
        <f t="shared" si="1"/>
        <v>114.45055870278919</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1765358.11</v>
      </c>
      <c r="E141" s="106">
        <f t="shared" si="28"/>
        <v>2020462.22</v>
      </c>
      <c r="F141" s="82">
        <f t="shared" si="1"/>
        <v>114.45055870278919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J16" sqref="J1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25" workbookViewId="0">
      <selection activeCell="D102" sqref="D10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184289.81</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2067369.9100000001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2040684.8800000001</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1150194.78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829161.63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1430.97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6977.18</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52920.32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26685.03</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2000492.2099999997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1969459.7099999997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1126776.49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790379.08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1597.24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6977.18</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43729.72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31032.5</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251167.51000000047</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79019.170000000013</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79019.170000000013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74839.100000000006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74839.100000000006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57.61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57.61</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4122.46</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4122.46</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172148.34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169493.07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2655.27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16" zoomScaleNormal="100" workbookViewId="0">
      <selection activeCell="S39" sqref="S39"/>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1</v>
      </c>
      <c r="F3" s="124">
        <f>F4+F14+F20+F277+F311+F314+F316</f>
        <v>3</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7657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1</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Pogreška</v>
      </c>
      <c r="C17" s="116" t="s">
        <v>3022</v>
      </c>
      <c r="D17" s="123"/>
      <c r="E17" s="71">
        <f t="shared" ref="E17:E18" si="5">MAX(G17:L17)</f>
        <v>1</v>
      </c>
      <c r="F17" s="71">
        <v>0</v>
      </c>
      <c r="G17" s="139">
        <f>IF(AND(H3=12,J3="DA",M3="DA",BILANCA!D246-BILANCA!D250&gt;0.001,OR(ABS(BILANCA!D246-BILANCA!D250-'PR-RAS'!D645)&gt;0.001,ABS('PR-RAS'!D646)&gt;0.001)),1,0)</f>
        <v>0</v>
      </c>
      <c r="H17" s="124">
        <f>IF(AND(H3=12,J3="DA",M3="DA",BILANCA!E246-BILANCA!E250&gt;0.001,OR(ABS(BILANCA!E246-BILANCA!E250-'PR-RAS'!E645)&gt;0.001,ABS('PR-RAS'!D646)&gt;0.001)),1,0)</f>
        <v>1</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2024-01-29T13:52:42Z</cp:lastPrinted>
  <dcterms:created xsi:type="dcterms:W3CDTF">2022-04-01T05:14:30Z</dcterms:created>
  <dcterms:modified xsi:type="dcterms:W3CDTF">2024-01-30T06:59:20Z</dcterms:modified>
</cp:coreProperties>
</file>